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mc:AlternateContent xmlns:mc="http://schemas.openxmlformats.org/markup-compatibility/2006">
    <mc:Choice Requires="x15">
      <x15ac:absPath xmlns:x15ac="http://schemas.microsoft.com/office/spreadsheetml/2010/11/ac" url="O:\ASD (M&amp;RA)\MC&amp;FP\MWR &amp; Resale\4.NAF Policy (103-01.2)\Construction Prgms\1-Annual to Congress by FY\FY2027\3_Misc\"/>
    </mc:Choice>
  </mc:AlternateContent>
  <xr:revisionPtr revIDLastSave="0" documentId="8_{833E17D5-3D29-44FD-9E5F-A8097CDF1798}" xr6:coauthVersionLast="47" xr6:coauthVersionMax="47" xr10:uidLastSave="{00000000-0000-0000-0000-000000000000}"/>
  <bookViews>
    <workbookView xWindow="28680" yWindow="-120" windowWidth="29040" windowHeight="15720" tabRatio="817" firstSheet="1" activeTab="1" xr2:uid="{00000000-000D-0000-FFFF-FFFF00000000}"/>
  </bookViews>
  <sheets>
    <sheet name="Data Elements" sheetId="16" state="hidden" r:id="rId1"/>
    <sheet name="Tab Instructions" sheetId="21" r:id="rId2"/>
    <sheet name="Data Definitions" sheetId="25" r:id="rId3"/>
    <sheet name="(0) NAFSGL Installation List" sheetId="19" r:id="rId4"/>
    <sheet name="(1) Major Const Proj Sum Data" sheetId="2" r:id="rId5"/>
    <sheet name="(2) Major Proj Req Waivers" sheetId="3" r:id="rId6"/>
    <sheet name="(3) Minor Const Proj Sum Data" sheetId="4" r:id="rId7"/>
    <sheet name="(4) Cancelled Const Proj Sum" sheetId="5" r:id="rId8"/>
    <sheet name="(5) Delayed Contract Award Sum" sheetId="6" r:id="rId9"/>
    <sheet name="(6) Cost and Scope Change" sheetId="7" r:id="rId10"/>
    <sheet name="(7) MILCON" sheetId="8" r:id="rId11"/>
    <sheet name="(8) Public-Private Ventures" sheetId="9" r:id="rId12"/>
    <sheet name="(9) Enhanced Use Lease Summary" sheetId="10" r:id="rId13"/>
    <sheet name="(10) Status of Major Projects" sheetId="11" r:id="rId14"/>
    <sheet name="(11) PY2027 Capital Investment" sheetId="18" r:id="rId15"/>
    <sheet name="(12) 5 Year Funding Report" sheetId="17" r:id="rId16"/>
  </sheets>
  <externalReferences>
    <externalReference r:id="rId17"/>
    <externalReference r:id="rId18"/>
    <externalReference r:id="rId19"/>
  </externalReferences>
  <definedNames>
    <definedName name="_xlnm._FilterDatabase" localSheetId="3" hidden="1">'(0) NAFSGL Installation List'!$A$2:$H$462</definedName>
    <definedName name="_xlnm._FilterDatabase" localSheetId="4" hidden="1">'(1) Major Const Proj Sum Data'!$A$12:$X$60</definedName>
    <definedName name="_xlnm._FilterDatabase" localSheetId="13" hidden="1">'(10) Status of Major Projects'!$A$14:$X$193</definedName>
    <definedName name="_xlnm._FilterDatabase" localSheetId="5" hidden="1">'(2) Major Proj Req Waivers'!$A$15:$J$15</definedName>
    <definedName name="_xlnm._FilterDatabase" localSheetId="6" hidden="1">'(3) Minor Const Proj Sum Data'!$A$12:$P$12</definedName>
    <definedName name="_xlnm._FilterDatabase" localSheetId="7" hidden="1">'(4) Cancelled Const Proj Sum'!$A$13:$K$13</definedName>
    <definedName name="_xlnm._FilterDatabase" localSheetId="8" hidden="1">'(5) Delayed Contract Award Sum'!$A$14:$M$14</definedName>
    <definedName name="_xlnm._FilterDatabase" localSheetId="9" hidden="1">'(6) Cost and Scope Change'!$A$12:$P$12</definedName>
    <definedName name="_xlnm._FilterDatabase" localSheetId="10" hidden="1">'(7) MILCON'!$A$14:$I$14</definedName>
    <definedName name="_xlnm._FilterDatabase" localSheetId="11" hidden="1">'(8) Public-Private Ventures'!$A$14:$J$14</definedName>
    <definedName name="_xlnm._FilterDatabase" localSheetId="12" hidden="1">'(9) Enhanced Use Lease Summary'!$A$13:$H$13</definedName>
    <definedName name="_xlnm._FilterDatabase" localSheetId="0" hidden="1">'Data Elements'!$A$1:$F$560</definedName>
    <definedName name="Funding" localSheetId="14">'[1]Data Elements'!$D$2:$D$5</definedName>
    <definedName name="Funding" localSheetId="15">'[1]Data Elements'!$D$2:$D$5</definedName>
    <definedName name="Funding">'Data Elements'!$D$2:$D$5</definedName>
    <definedName name="NAFSGL">'[2](0) NAFSGL Installation List'!$C$3:$C$523</definedName>
    <definedName name="_xlnm.Print_Area" localSheetId="5">'(2) Major Proj Req Waivers'!$A$1:$J$16</definedName>
    <definedName name="_xlnm.Print_Area" localSheetId="8">'(5) Delayed Contract Award Sum'!$A$1:$M$45</definedName>
    <definedName name="Program">'Data Elements'!$E$2:$E$6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6" i="11" l="1"/>
  <c r="F18" i="11"/>
  <c r="F19" i="11"/>
  <c r="F20" i="11"/>
  <c r="F21" i="11"/>
  <c r="F22" i="11"/>
  <c r="F23" i="11"/>
  <c r="F24" i="11"/>
  <c r="F27" i="11"/>
  <c r="F28" i="11"/>
  <c r="F29" i="11"/>
  <c r="F30" i="11"/>
  <c r="F31" i="11"/>
  <c r="F32" i="11"/>
  <c r="F33" i="11"/>
  <c r="F34" i="11"/>
  <c r="F35" i="11"/>
  <c r="F36" i="11"/>
  <c r="F37" i="11"/>
  <c r="F38" i="11"/>
  <c r="F39" i="11"/>
  <c r="F40" i="11"/>
  <c r="F41" i="11"/>
  <c r="F42" i="11"/>
  <c r="F43" i="11"/>
  <c r="F44" i="11"/>
  <c r="F45" i="11"/>
  <c r="F46" i="11"/>
  <c r="F47" i="11"/>
  <c r="F48" i="11"/>
  <c r="F49" i="11"/>
  <c r="F50" i="11"/>
  <c r="F51" i="11"/>
  <c r="F52" i="11"/>
  <c r="F53" i="11"/>
  <c r="F54" i="11"/>
  <c r="F55" i="11"/>
  <c r="F56" i="11"/>
  <c r="F57" i="11"/>
  <c r="F58" i="11"/>
  <c r="F59" i="11"/>
  <c r="F60" i="11"/>
  <c r="F61" i="11"/>
  <c r="F62" i="11"/>
  <c r="F63" i="11"/>
  <c r="F64" i="11"/>
  <c r="F65" i="11"/>
  <c r="F66" i="11"/>
  <c r="F67" i="11"/>
  <c r="F68" i="11"/>
  <c r="F69" i="11"/>
  <c r="F70" i="11"/>
  <c r="F71" i="11"/>
  <c r="F72" i="11"/>
  <c r="F73" i="11"/>
  <c r="F74" i="11"/>
  <c r="F75" i="11"/>
  <c r="F76" i="11"/>
  <c r="F77" i="11"/>
  <c r="F78" i="11"/>
  <c r="F79" i="11"/>
  <c r="F80" i="11"/>
  <c r="F81" i="11"/>
  <c r="F82" i="11"/>
  <c r="F83" i="11"/>
  <c r="F84" i="11"/>
  <c r="F85" i="11"/>
  <c r="F86" i="11"/>
  <c r="F87" i="11"/>
  <c r="F88" i="11"/>
  <c r="F89" i="11"/>
  <c r="F90" i="11"/>
  <c r="F91" i="11"/>
  <c r="F92" i="11"/>
  <c r="F93" i="11"/>
  <c r="F94" i="11"/>
  <c r="F95" i="11"/>
  <c r="F96" i="11"/>
  <c r="F97" i="11"/>
  <c r="F98" i="11"/>
  <c r="F99" i="11"/>
  <c r="F100" i="11"/>
  <c r="F101" i="11"/>
  <c r="F102" i="11"/>
  <c r="F103" i="11"/>
  <c r="F104" i="11"/>
  <c r="F105" i="11"/>
  <c r="F106" i="11"/>
  <c r="F107" i="11"/>
  <c r="F108" i="11"/>
  <c r="F109" i="11"/>
  <c r="F110" i="11"/>
  <c r="F111" i="11"/>
  <c r="F112" i="11"/>
  <c r="F113" i="11"/>
  <c r="F114" i="11"/>
  <c r="R100" i="11"/>
  <c r="R101" i="11"/>
  <c r="R102" i="11"/>
  <c r="R103" i="11"/>
  <c r="R104" i="11"/>
  <c r="R105" i="11"/>
  <c r="R106" i="11"/>
  <c r="R107" i="11"/>
  <c r="R108" i="11"/>
  <c r="R109" i="11"/>
  <c r="R110" i="11"/>
  <c r="R111" i="11"/>
  <c r="R112" i="11"/>
  <c r="R113" i="11"/>
  <c r="R114" i="11"/>
  <c r="E114" i="11"/>
  <c r="E100" i="11"/>
  <c r="E101" i="11"/>
  <c r="E102" i="11"/>
  <c r="E103" i="11"/>
  <c r="E104" i="11"/>
  <c r="E105" i="11"/>
  <c r="E106" i="11"/>
  <c r="E107" i="11"/>
  <c r="E108" i="11"/>
  <c r="E109" i="11"/>
  <c r="E110" i="11"/>
  <c r="E111" i="11"/>
  <c r="E112" i="11"/>
  <c r="E113" i="11"/>
  <c r="R16" i="11"/>
  <c r="R17" i="11"/>
  <c r="R18" i="11"/>
  <c r="R19" i="11"/>
  <c r="R20" i="11"/>
  <c r="R21" i="11"/>
  <c r="R22" i="11"/>
  <c r="R23" i="11"/>
  <c r="R24" i="11"/>
  <c r="R25" i="11"/>
  <c r="R26" i="11"/>
  <c r="R27" i="11"/>
  <c r="R28" i="11"/>
  <c r="R29" i="11"/>
  <c r="R30" i="11"/>
  <c r="R31" i="11"/>
  <c r="R32" i="11"/>
  <c r="R33" i="11"/>
  <c r="R34" i="11"/>
  <c r="R35" i="11"/>
  <c r="R36" i="11"/>
  <c r="R37" i="11"/>
  <c r="R38" i="11"/>
  <c r="R39" i="11"/>
  <c r="R40" i="11"/>
  <c r="R41" i="11"/>
  <c r="R42" i="11"/>
  <c r="R43" i="11"/>
  <c r="R44" i="11"/>
  <c r="R45" i="11"/>
  <c r="R46" i="11"/>
  <c r="R47" i="11"/>
  <c r="R48" i="11"/>
  <c r="R49" i="11"/>
  <c r="R50" i="11"/>
  <c r="R51" i="11"/>
  <c r="R52" i="11"/>
  <c r="R53" i="11"/>
  <c r="R54" i="11"/>
  <c r="R55" i="11"/>
  <c r="R56" i="11"/>
  <c r="R57" i="11"/>
  <c r="R58" i="11"/>
  <c r="R59" i="11"/>
  <c r="R60" i="11"/>
  <c r="R61" i="11"/>
  <c r="R62" i="11"/>
  <c r="R63" i="11"/>
  <c r="R64" i="11"/>
  <c r="R65" i="11"/>
  <c r="R66" i="11"/>
  <c r="R67" i="11"/>
  <c r="R68" i="11"/>
  <c r="R69" i="11"/>
  <c r="R70" i="11"/>
  <c r="R71" i="11"/>
  <c r="R72" i="11"/>
  <c r="R73" i="11"/>
  <c r="R74" i="11"/>
  <c r="R75" i="11"/>
  <c r="R76" i="11"/>
  <c r="R77" i="11"/>
  <c r="R78" i="11"/>
  <c r="R79" i="11"/>
  <c r="R80" i="11"/>
  <c r="R81" i="11"/>
  <c r="R82" i="11"/>
  <c r="R83" i="11"/>
  <c r="R84" i="11"/>
  <c r="R85" i="11"/>
  <c r="R86" i="11"/>
  <c r="R87" i="11"/>
  <c r="R88" i="11"/>
  <c r="R89" i="11"/>
  <c r="R90" i="11"/>
  <c r="R91" i="11"/>
  <c r="R92" i="11"/>
  <c r="R93" i="11"/>
  <c r="R94" i="11"/>
  <c r="R95" i="11"/>
  <c r="R96" i="11"/>
  <c r="R97" i="11"/>
  <c r="R98" i="11"/>
  <c r="R99" i="11"/>
  <c r="R15" i="11"/>
  <c r="D13" i="4"/>
  <c r="E13" i="4" s="1"/>
  <c r="D14" i="4"/>
  <c r="E14" i="4" s="1"/>
  <c r="D15" i="4"/>
  <c r="E15" i="4" s="1"/>
  <c r="D16" i="4"/>
  <c r="E16" i="4" s="1"/>
  <c r="D17" i="4"/>
  <c r="E17" i="4" s="1"/>
  <c r="D18" i="4"/>
  <c r="E18" i="4" s="1"/>
  <c r="D19" i="4"/>
  <c r="E19" i="4" s="1"/>
  <c r="D20" i="4"/>
  <c r="E20" i="4" s="1"/>
  <c r="D21" i="4"/>
  <c r="E21" i="4" s="1"/>
  <c r="D22" i="4"/>
  <c r="E22" i="4" s="1"/>
  <c r="D23" i="4"/>
  <c r="E23" i="4" s="1"/>
  <c r="D24" i="4"/>
  <c r="E24" i="4" s="1"/>
  <c r="D25" i="4"/>
  <c r="E25" i="4" s="1"/>
  <c r="D26" i="4"/>
  <c r="E26" i="4" s="1"/>
  <c r="D27" i="4"/>
  <c r="E27" i="4" s="1"/>
  <c r="D28" i="4"/>
  <c r="E28" i="4" s="1"/>
  <c r="D29" i="4"/>
  <c r="E29" i="4" s="1"/>
  <c r="D30" i="4"/>
  <c r="E30" i="4" s="1"/>
  <c r="D31" i="4"/>
  <c r="E31" i="4" s="1"/>
  <c r="D32" i="4"/>
  <c r="E32" i="4" s="1"/>
  <c r="D33" i="4"/>
  <c r="E33" i="4" s="1"/>
  <c r="D34" i="4"/>
  <c r="E34" i="4" s="1"/>
  <c r="D35" i="4"/>
  <c r="E35" i="4" s="1"/>
  <c r="D36" i="4"/>
  <c r="E36" i="4" s="1"/>
  <c r="D37" i="4"/>
  <c r="E37" i="4" s="1"/>
  <c r="D38" i="4"/>
  <c r="E38" i="4" s="1"/>
  <c r="D39" i="4"/>
  <c r="E39" i="4" s="1"/>
  <c r="D40" i="4"/>
  <c r="E40" i="4" s="1"/>
  <c r="D41" i="4"/>
  <c r="E41" i="4" s="1"/>
  <c r="D42" i="4"/>
  <c r="E42" i="4" s="1"/>
  <c r="E15" i="11" l="1"/>
  <c r="F15" i="11" s="1"/>
  <c r="E16" i="11"/>
  <c r="E17" i="11"/>
  <c r="F17" i="11" s="1"/>
  <c r="E37" i="10" l="1"/>
  <c r="F37" i="10" s="1"/>
  <c r="E38" i="10"/>
  <c r="F38" i="10" s="1"/>
  <c r="E39" i="10"/>
  <c r="F39" i="10" s="1"/>
  <c r="E40" i="10"/>
  <c r="F40" i="10" s="1"/>
  <c r="E41" i="10"/>
  <c r="F41" i="10" s="1"/>
  <c r="E42" i="10"/>
  <c r="F42" i="10" s="1"/>
  <c r="E43" i="10"/>
  <c r="F43" i="10" s="1"/>
  <c r="E15" i="10"/>
  <c r="F15" i="10" s="1"/>
  <c r="E16" i="10"/>
  <c r="F16" i="10" s="1"/>
  <c r="E17" i="10"/>
  <c r="F17" i="10" s="1"/>
  <c r="E18" i="10"/>
  <c r="F18" i="10" s="1"/>
  <c r="E19" i="10"/>
  <c r="F19" i="10" s="1"/>
  <c r="E20" i="10"/>
  <c r="F20" i="10" s="1"/>
  <c r="E21" i="10"/>
  <c r="F21" i="10" s="1"/>
  <c r="E22" i="10"/>
  <c r="F22" i="10" s="1"/>
  <c r="E23" i="10"/>
  <c r="F23" i="10" s="1"/>
  <c r="E24" i="10"/>
  <c r="F24" i="10" s="1"/>
  <c r="E25" i="10"/>
  <c r="F25" i="10" s="1"/>
  <c r="E26" i="10"/>
  <c r="F26" i="10" s="1"/>
  <c r="E27" i="10"/>
  <c r="F27" i="10" s="1"/>
  <c r="E28" i="10"/>
  <c r="F28" i="10" s="1"/>
  <c r="E29" i="10"/>
  <c r="F29" i="10" s="1"/>
  <c r="E30" i="10"/>
  <c r="F30" i="10" s="1"/>
  <c r="E31" i="10"/>
  <c r="F31" i="10" s="1"/>
  <c r="E32" i="10"/>
  <c r="F32" i="10" s="1"/>
  <c r="E33" i="10"/>
  <c r="F33" i="10" s="1"/>
  <c r="E34" i="10"/>
  <c r="F34" i="10" s="1"/>
  <c r="E35" i="10"/>
  <c r="F35" i="10" s="1"/>
  <c r="E36" i="10"/>
  <c r="F36" i="10" s="1"/>
  <c r="E45" i="9"/>
  <c r="F45" i="9" s="1"/>
  <c r="E44" i="9"/>
  <c r="F44" i="9" s="1"/>
  <c r="E43" i="9"/>
  <c r="F43" i="9" s="1"/>
  <c r="E42" i="9"/>
  <c r="F42" i="9" s="1"/>
  <c r="E41" i="9"/>
  <c r="F41" i="9" s="1"/>
  <c r="E40" i="9"/>
  <c r="F40" i="9" s="1"/>
  <c r="E39" i="9"/>
  <c r="F39" i="9" s="1"/>
  <c r="E38" i="9"/>
  <c r="F38" i="9" s="1"/>
  <c r="E37" i="9"/>
  <c r="F37" i="9" s="1"/>
  <c r="E36" i="9"/>
  <c r="F36" i="9" s="1"/>
  <c r="E35" i="9"/>
  <c r="F35" i="9" s="1"/>
  <c r="E34" i="9"/>
  <c r="F34" i="9" s="1"/>
  <c r="E33" i="9"/>
  <c r="F33" i="9" s="1"/>
  <c r="E32" i="9"/>
  <c r="F32" i="9" s="1"/>
  <c r="E31" i="9"/>
  <c r="F31" i="9" s="1"/>
  <c r="E25" i="9"/>
  <c r="F25" i="9" s="1"/>
  <c r="E26" i="9"/>
  <c r="F26" i="9" s="1"/>
  <c r="E27" i="9"/>
  <c r="F27" i="9" s="1"/>
  <c r="E28" i="9"/>
  <c r="F28" i="9" s="1"/>
  <c r="E29" i="9"/>
  <c r="F29" i="9" s="1"/>
  <c r="D30" i="8"/>
  <c r="E30" i="8" s="1"/>
  <c r="D31" i="8"/>
  <c r="E31" i="8" s="1"/>
  <c r="D32" i="8"/>
  <c r="E32" i="8" s="1"/>
  <c r="D33" i="8"/>
  <c r="E33" i="8" s="1"/>
  <c r="D34" i="8"/>
  <c r="E34" i="8" s="1"/>
  <c r="D35" i="8"/>
  <c r="E35" i="8" s="1"/>
  <c r="D36" i="8"/>
  <c r="E36" i="8" s="1"/>
  <c r="D37" i="8"/>
  <c r="E37" i="8" s="1"/>
  <c r="D38" i="8"/>
  <c r="E38" i="8" s="1"/>
  <c r="D39" i="8"/>
  <c r="E39" i="8" s="1"/>
  <c r="D40" i="8"/>
  <c r="E40" i="8" s="1"/>
  <c r="D41" i="8"/>
  <c r="E41" i="8" s="1"/>
  <c r="D42" i="8"/>
  <c r="E42" i="8" s="1"/>
  <c r="D43" i="8"/>
  <c r="E43" i="8" s="1"/>
  <c r="D44" i="8"/>
  <c r="E44" i="8" s="1"/>
  <c r="E28" i="7"/>
  <c r="F28" i="7" s="1"/>
  <c r="E29" i="7"/>
  <c r="F29" i="7" s="1"/>
  <c r="E30" i="7"/>
  <c r="F30" i="7" s="1"/>
  <c r="E31" i="7"/>
  <c r="F31" i="7" s="1"/>
  <c r="E32" i="7"/>
  <c r="F32" i="7" s="1"/>
  <c r="E14" i="7"/>
  <c r="F14" i="7" s="1"/>
  <c r="E15" i="7"/>
  <c r="F15" i="7" s="1"/>
  <c r="E16" i="7"/>
  <c r="F16" i="7" s="1"/>
  <c r="E17" i="7"/>
  <c r="F17" i="7" s="1"/>
  <c r="E18" i="7"/>
  <c r="F18" i="7" s="1"/>
  <c r="E19" i="7"/>
  <c r="F19" i="7" s="1"/>
  <c r="E20" i="7"/>
  <c r="F20" i="7" s="1"/>
  <c r="E21" i="7"/>
  <c r="F21" i="7" s="1"/>
  <c r="E22" i="7"/>
  <c r="F22" i="7" s="1"/>
  <c r="E23" i="7"/>
  <c r="F23" i="7" s="1"/>
  <c r="E24" i="7"/>
  <c r="F24" i="7" s="1"/>
  <c r="E25" i="7"/>
  <c r="F25" i="7" s="1"/>
  <c r="E26" i="7"/>
  <c r="F26" i="7" s="1"/>
  <c r="E27" i="7"/>
  <c r="F27" i="7" s="1"/>
  <c r="E33" i="7"/>
  <c r="F33" i="7" s="1"/>
  <c r="E34" i="7"/>
  <c r="F34" i="7" s="1"/>
  <c r="E35" i="7"/>
  <c r="F35" i="7" s="1"/>
  <c r="E36" i="7"/>
  <c r="F36" i="7" s="1"/>
  <c r="E37" i="7"/>
  <c r="F37" i="7" s="1"/>
  <c r="E38" i="7"/>
  <c r="F38" i="7" s="1"/>
  <c r="E39" i="7"/>
  <c r="F39" i="7" s="1"/>
  <c r="E40" i="7"/>
  <c r="F40" i="7" s="1"/>
  <c r="E41" i="7"/>
  <c r="F41" i="7" s="1"/>
  <c r="E42" i="7"/>
  <c r="F42" i="7" s="1"/>
  <c r="E37" i="6"/>
  <c r="F37" i="6" s="1"/>
  <c r="E38" i="6"/>
  <c r="F38" i="6" s="1"/>
  <c r="E39" i="6"/>
  <c r="F39" i="6" s="1"/>
  <c r="E44" i="6"/>
  <c r="F44" i="6" s="1"/>
  <c r="E16" i="6"/>
  <c r="F16" i="6" s="1"/>
  <c r="E17" i="6"/>
  <c r="F17" i="6" s="1"/>
  <c r="E18" i="6"/>
  <c r="F18" i="6" s="1"/>
  <c r="E19" i="6"/>
  <c r="F19" i="6" s="1"/>
  <c r="E20" i="6"/>
  <c r="F20" i="6" s="1"/>
  <c r="E21" i="6"/>
  <c r="F21" i="6" s="1"/>
  <c r="E22" i="6"/>
  <c r="F22" i="6" s="1"/>
  <c r="E23" i="6"/>
  <c r="F23" i="6" s="1"/>
  <c r="E24" i="6"/>
  <c r="F24" i="6" s="1"/>
  <c r="E25" i="6"/>
  <c r="F25" i="6" s="1"/>
  <c r="E26" i="6"/>
  <c r="F26" i="6" s="1"/>
  <c r="E27" i="6"/>
  <c r="F27" i="6" s="1"/>
  <c r="E28" i="6"/>
  <c r="F28" i="6" s="1"/>
  <c r="E29" i="6"/>
  <c r="F29" i="6" s="1"/>
  <c r="E30" i="6"/>
  <c r="F30" i="6" s="1"/>
  <c r="E31" i="6"/>
  <c r="F31" i="6" s="1"/>
  <c r="E32" i="6"/>
  <c r="F32" i="6" s="1"/>
  <c r="E33" i="6"/>
  <c r="F33" i="6" s="1"/>
  <c r="E34" i="6"/>
  <c r="F34" i="6" s="1"/>
  <c r="E35" i="6"/>
  <c r="F35" i="6" s="1"/>
  <c r="E36" i="6"/>
  <c r="F36" i="6" s="1"/>
  <c r="E40" i="6"/>
  <c r="F40" i="6" s="1"/>
  <c r="E41" i="6"/>
  <c r="F41" i="6" s="1"/>
  <c r="E42" i="6"/>
  <c r="F42" i="6" s="1"/>
  <c r="E43" i="6"/>
  <c r="F43" i="6" s="1"/>
  <c r="E34" i="5"/>
  <c r="F34" i="5" s="1"/>
  <c r="E35" i="5"/>
  <c r="F35" i="5" s="1"/>
  <c r="E36" i="5"/>
  <c r="F36" i="5" s="1"/>
  <c r="E37" i="5"/>
  <c r="F37" i="5" s="1"/>
  <c r="E25" i="5"/>
  <c r="F25" i="5" s="1"/>
  <c r="E26" i="5"/>
  <c r="F26" i="5" s="1"/>
  <c r="E27" i="5"/>
  <c r="F27" i="5" s="1"/>
  <c r="E28" i="5"/>
  <c r="F28" i="5" s="1"/>
  <c r="E29" i="5"/>
  <c r="F29" i="5" s="1"/>
  <c r="E30" i="5"/>
  <c r="F30" i="5" s="1"/>
  <c r="E31" i="5"/>
  <c r="F31" i="5" s="1"/>
  <c r="E32" i="5"/>
  <c r="F32" i="5" s="1"/>
  <c r="E33" i="5"/>
  <c r="F33" i="5" s="1"/>
  <c r="E38" i="5"/>
  <c r="F38" i="5" s="1"/>
  <c r="E39" i="5"/>
  <c r="F39" i="5" s="1"/>
  <c r="E40" i="5"/>
  <c r="F40" i="5" s="1"/>
  <c r="E41" i="5"/>
  <c r="F41" i="5" s="1"/>
  <c r="E42" i="5"/>
  <c r="F42" i="5" s="1"/>
  <c r="D43" i="3"/>
  <c r="E43" i="3" s="1"/>
  <c r="D40" i="3"/>
  <c r="E40" i="3" s="1"/>
  <c r="D41" i="3"/>
  <c r="E41" i="3" s="1"/>
  <c r="D42" i="3"/>
  <c r="E42" i="3" s="1"/>
  <c r="D44" i="3"/>
  <c r="E44" i="3" s="1"/>
  <c r="D40" i="2"/>
  <c r="E40" i="2" s="1"/>
  <c r="D41" i="2"/>
  <c r="E41" i="2" s="1"/>
  <c r="D28" i="3"/>
  <c r="E28" i="3" s="1"/>
  <c r="D29" i="3"/>
  <c r="E29" i="3" s="1"/>
  <c r="D30" i="3"/>
  <c r="E30" i="3" s="1"/>
  <c r="D31" i="3"/>
  <c r="E31" i="3" s="1"/>
  <c r="D32" i="3"/>
  <c r="E32" i="3" s="1"/>
  <c r="D33" i="3"/>
  <c r="E33" i="3" s="1"/>
  <c r="D34" i="3"/>
  <c r="E34" i="3" s="1"/>
  <c r="D35" i="3"/>
  <c r="E35" i="3" s="1"/>
  <c r="D36" i="3"/>
  <c r="E36" i="3" s="1"/>
  <c r="D37" i="3"/>
  <c r="E37" i="3" s="1"/>
  <c r="D38" i="3"/>
  <c r="E38" i="3" s="1"/>
  <c r="D39" i="3"/>
  <c r="E39" i="3" s="1"/>
  <c r="D45" i="3"/>
  <c r="E45" i="3" s="1"/>
  <c r="C13" i="18" l="1"/>
  <c r="D22" i="2"/>
  <c r="C29" i="18"/>
  <c r="E14" i="10" l="1"/>
  <c r="F14" i="10" s="1"/>
  <c r="D25" i="8"/>
  <c r="D26" i="8"/>
  <c r="D27" i="8"/>
  <c r="D28" i="8"/>
  <c r="D29" i="8"/>
  <c r="E25" i="8" l="1"/>
  <c r="E26" i="8"/>
  <c r="E27" i="8"/>
  <c r="E28" i="8"/>
  <c r="E29" i="8"/>
  <c r="E15" i="6"/>
  <c r="F15" i="6" s="1"/>
  <c r="E14" i="5"/>
  <c r="F14" i="5" s="1"/>
  <c r="D15" i="2"/>
  <c r="E15" i="2" s="1"/>
  <c r="D16" i="2"/>
  <c r="E16" i="2" s="1"/>
  <c r="D17" i="2"/>
  <c r="E17" i="2" s="1"/>
  <c r="D18" i="2"/>
  <c r="E18" i="2" s="1"/>
  <c r="D19" i="2"/>
  <c r="E19" i="2" s="1"/>
  <c r="D20" i="2"/>
  <c r="E20" i="2" s="1"/>
  <c r="D21" i="2"/>
  <c r="E21" i="2" s="1"/>
  <c r="D14" i="2"/>
  <c r="E14" i="2" s="1"/>
  <c r="E22" i="2"/>
  <c r="D13" i="2"/>
  <c r="E13" i="2" s="1"/>
  <c r="G423" i="19" a="1"/>
  <c r="G423" i="19" s="1"/>
  <c r="G51" i="19" a="1"/>
  <c r="G51" i="19" s="1"/>
  <c r="G29" i="19" a="1"/>
  <c r="G29" i="19" s="1"/>
  <c r="G30" i="19" a="1"/>
  <c r="G30" i="19" s="1"/>
  <c r="D23" i="2"/>
  <c r="E23" i="2" s="1"/>
  <c r="D24" i="2"/>
  <c r="E24" i="2" s="1"/>
  <c r="D25" i="2"/>
  <c r="E25" i="2" s="1"/>
  <c r="D26" i="2"/>
  <c r="E26" i="2" s="1"/>
  <c r="D27" i="2"/>
  <c r="E27" i="2" s="1"/>
  <c r="D28" i="2"/>
  <c r="E28" i="2" s="1"/>
  <c r="D29" i="2"/>
  <c r="E29" i="2" s="1"/>
  <c r="D30" i="2"/>
  <c r="E30" i="2" s="1"/>
  <c r="D31" i="2"/>
  <c r="E31" i="2" s="1"/>
  <c r="D32" i="2"/>
  <c r="E32" i="2" s="1"/>
  <c r="E13" i="7"/>
  <c r="F13" i="7" s="1"/>
  <c r="E15" i="5"/>
  <c r="F15" i="5" s="1"/>
  <c r="E16" i="5"/>
  <c r="F16" i="5" s="1"/>
  <c r="D16" i="3"/>
  <c r="E16" i="3" s="1"/>
  <c r="D17" i="3"/>
  <c r="E17" i="3" s="1"/>
  <c r="E18" i="11"/>
  <c r="E19" i="11"/>
  <c r="E20" i="11"/>
  <c r="E21" i="11"/>
  <c r="E22" i="11"/>
  <c r="E23" i="11"/>
  <c r="E24" i="11"/>
  <c r="E25" i="11"/>
  <c r="F25" i="11" s="1"/>
  <c r="E26" i="11"/>
  <c r="F26" i="11" s="1"/>
  <c r="E27" i="11"/>
  <c r="E28" i="11"/>
  <c r="E29" i="11"/>
  <c r="E30" i="11"/>
  <c r="E31" i="11"/>
  <c r="E32" i="11"/>
  <c r="E33" i="11"/>
  <c r="E34" i="11"/>
  <c r="E35" i="11"/>
  <c r="E36" i="11"/>
  <c r="E37" i="11"/>
  <c r="E38" i="11"/>
  <c r="E39" i="11"/>
  <c r="E40" i="11"/>
  <c r="E41" i="11"/>
  <c r="E42" i="11"/>
  <c r="E43" i="11"/>
  <c r="E44" i="11"/>
  <c r="E45" i="11"/>
  <c r="E46" i="11"/>
  <c r="E47" i="11"/>
  <c r="E48" i="11"/>
  <c r="E49" i="11"/>
  <c r="E50" i="11"/>
  <c r="E51" i="11"/>
  <c r="E52" i="11"/>
  <c r="E53" i="11"/>
  <c r="E54" i="11"/>
  <c r="E55" i="11"/>
  <c r="E56" i="11"/>
  <c r="E57" i="11"/>
  <c r="E58" i="11"/>
  <c r="E59" i="11"/>
  <c r="E60" i="11"/>
  <c r="E61" i="11"/>
  <c r="E62" i="11"/>
  <c r="E63" i="11"/>
  <c r="E64" i="11"/>
  <c r="E65" i="11"/>
  <c r="E66" i="11"/>
  <c r="E67" i="11"/>
  <c r="E68" i="11"/>
  <c r="E69" i="11"/>
  <c r="E70" i="11"/>
  <c r="E71" i="11"/>
  <c r="E72" i="11"/>
  <c r="E73" i="11"/>
  <c r="E74" i="11"/>
  <c r="E75" i="11"/>
  <c r="E76" i="11"/>
  <c r="E77" i="11"/>
  <c r="E78" i="11"/>
  <c r="E79" i="11"/>
  <c r="E80" i="11"/>
  <c r="E81" i="11"/>
  <c r="E82" i="11"/>
  <c r="E83" i="11"/>
  <c r="E84" i="11"/>
  <c r="E85" i="11"/>
  <c r="E86" i="11"/>
  <c r="E87" i="11"/>
  <c r="E88" i="11"/>
  <c r="E89" i="11"/>
  <c r="E90" i="11"/>
  <c r="E91" i="11"/>
  <c r="E92" i="11"/>
  <c r="E93" i="11"/>
  <c r="E94" i="11"/>
  <c r="E95" i="11"/>
  <c r="E96" i="11"/>
  <c r="E97" i="11"/>
  <c r="E98" i="11"/>
  <c r="E99" i="11"/>
  <c r="E18" i="5"/>
  <c r="F18" i="5" s="1"/>
  <c r="E17" i="5" l="1"/>
  <c r="F17" i="5" s="1"/>
  <c r="G72" i="19" a="1"/>
  <c r="G72" i="19" s="1"/>
  <c r="F62" i="17" l="1"/>
  <c r="E62" i="17"/>
  <c r="D62" i="17"/>
  <c r="C62" i="17"/>
  <c r="B62" i="17"/>
  <c r="G61" i="17"/>
  <c r="G60" i="17"/>
  <c r="C204" i="18"/>
  <c r="H205" i="18"/>
  <c r="G205" i="18"/>
  <c r="F205" i="18"/>
  <c r="E205" i="18"/>
  <c r="D205" i="18"/>
  <c r="C205" i="18"/>
  <c r="H204" i="18"/>
  <c r="G204" i="18"/>
  <c r="F204" i="18"/>
  <c r="E204" i="18"/>
  <c r="D204" i="18"/>
  <c r="H201" i="18"/>
  <c r="G201" i="18"/>
  <c r="F201" i="18"/>
  <c r="E201" i="18"/>
  <c r="D201" i="18"/>
  <c r="C201" i="18"/>
  <c r="C185" i="18"/>
  <c r="D177" i="18"/>
  <c r="C177" i="18"/>
  <c r="H172" i="18"/>
  <c r="G172" i="18"/>
  <c r="F172" i="18"/>
  <c r="E172" i="18"/>
  <c r="D172" i="18"/>
  <c r="C172" i="18"/>
  <c r="H171" i="18"/>
  <c r="G171" i="18"/>
  <c r="F171" i="18"/>
  <c r="E171" i="18"/>
  <c r="D171" i="18"/>
  <c r="C171" i="18"/>
  <c r="H170" i="18"/>
  <c r="G170" i="18"/>
  <c r="F170" i="18"/>
  <c r="E170" i="18"/>
  <c r="D170" i="18"/>
  <c r="C170" i="18"/>
  <c r="D20" i="3"/>
  <c r="E20" i="3" s="1"/>
  <c r="E16" i="9"/>
  <c r="F16" i="9" s="1"/>
  <c r="E17" i="9"/>
  <c r="F17" i="9" s="1"/>
  <c r="E18" i="9"/>
  <c r="F18" i="9" s="1"/>
  <c r="E19" i="9"/>
  <c r="F19" i="9" s="1"/>
  <c r="E20" i="9"/>
  <c r="F20" i="9" s="1"/>
  <c r="E21" i="9"/>
  <c r="F21" i="9" s="1"/>
  <c r="E22" i="9"/>
  <c r="F22" i="9" s="1"/>
  <c r="E23" i="9"/>
  <c r="F23" i="9" s="1"/>
  <c r="E24" i="9"/>
  <c r="F24" i="9" s="1"/>
  <c r="E15" i="9"/>
  <c r="F15" i="9" s="1"/>
  <c r="D16" i="8"/>
  <c r="E16" i="8" s="1"/>
  <c r="D17" i="8"/>
  <c r="E17" i="8" s="1"/>
  <c r="D18" i="8"/>
  <c r="E18" i="8" s="1"/>
  <c r="D19" i="8"/>
  <c r="E19" i="8" s="1"/>
  <c r="D20" i="8"/>
  <c r="E20" i="8" s="1"/>
  <c r="D21" i="8"/>
  <c r="E21" i="8" s="1"/>
  <c r="D22" i="8"/>
  <c r="E22" i="8" s="1"/>
  <c r="D23" i="8"/>
  <c r="E23" i="8" s="1"/>
  <c r="D24" i="8"/>
  <c r="E24" i="8" s="1"/>
  <c r="D15" i="8"/>
  <c r="E15" i="8" s="1"/>
  <c r="E19" i="5"/>
  <c r="F19" i="5" s="1"/>
  <c r="E20" i="5"/>
  <c r="F20" i="5" s="1"/>
  <c r="E21" i="5"/>
  <c r="F21" i="5" s="1"/>
  <c r="E22" i="5"/>
  <c r="F22" i="5" s="1"/>
  <c r="E23" i="5"/>
  <c r="F23" i="5" s="1"/>
  <c r="E24" i="5"/>
  <c r="F24" i="5" s="1"/>
  <c r="E43" i="5"/>
  <c r="F43" i="5" s="1"/>
  <c r="D18" i="3"/>
  <c r="E18" i="3" s="1"/>
  <c r="D19" i="3"/>
  <c r="E19" i="3" s="1"/>
  <c r="D21" i="3"/>
  <c r="E21" i="3" s="1"/>
  <c r="D22" i="3"/>
  <c r="E22" i="3" s="1"/>
  <c r="D23" i="3"/>
  <c r="E23" i="3" s="1"/>
  <c r="D24" i="3"/>
  <c r="E24" i="3" s="1"/>
  <c r="D25" i="3"/>
  <c r="E25" i="3" s="1"/>
  <c r="D26" i="3"/>
  <c r="E26" i="3" s="1"/>
  <c r="D27" i="3"/>
  <c r="E27" i="3" s="1"/>
  <c r="D33" i="2"/>
  <c r="E33" i="2" s="1"/>
  <c r="D34" i="2"/>
  <c r="E34" i="2" s="1"/>
  <c r="D35" i="2"/>
  <c r="E35" i="2" s="1"/>
  <c r="D36" i="2"/>
  <c r="E36" i="2" s="1"/>
  <c r="D37" i="2"/>
  <c r="E37" i="2" s="1"/>
  <c r="D38" i="2"/>
  <c r="E38" i="2" s="1"/>
  <c r="D39" i="2"/>
  <c r="E39" i="2" s="1"/>
  <c r="D42" i="2"/>
  <c r="E42" i="2" s="1"/>
  <c r="G326" i="19" a="1"/>
  <c r="G326" i="19" s="1"/>
  <c r="G86" i="19" a="1"/>
  <c r="G86" i="19" s="1"/>
  <c r="G109" i="19" a="1"/>
  <c r="G109" i="19" s="1"/>
  <c r="G111" i="19" a="1"/>
  <c r="G111" i="19" s="1"/>
  <c r="G3" i="19" a="1"/>
  <c r="G3" i="19" s="1"/>
  <c r="G202" i="19" a="1"/>
  <c r="G202" i="19" s="1"/>
  <c r="G199" i="19" a="1"/>
  <c r="G199" i="19" s="1"/>
  <c r="G269" i="19" a="1"/>
  <c r="G269" i="19" s="1"/>
  <c r="G5" i="19" a="1"/>
  <c r="G5" i="19" s="1"/>
  <c r="G412" i="19" a="1"/>
  <c r="G412" i="19" s="1"/>
  <c r="G41" i="19" a="1"/>
  <c r="G41" i="19" s="1"/>
  <c r="G42" i="19" a="1"/>
  <c r="G42" i="19" s="1"/>
  <c r="G104" i="19" a="1"/>
  <c r="G104" i="19" s="1"/>
  <c r="G110" i="19" a="1"/>
  <c r="G110" i="19" s="1"/>
  <c r="G128" i="19" a="1"/>
  <c r="G128" i="19" s="1"/>
  <c r="G178" i="19" a="1"/>
  <c r="G178" i="19" s="1"/>
  <c r="G419" i="19" a="1"/>
  <c r="G419" i="19" s="1"/>
  <c r="G279" i="19" a="1"/>
  <c r="G279" i="19" s="1"/>
  <c r="G7" i="19" a="1"/>
  <c r="G7" i="19" s="1"/>
  <c r="G8" i="19" a="1"/>
  <c r="G8" i="19" s="1"/>
  <c r="G9" i="19" a="1"/>
  <c r="G9" i="19" s="1"/>
  <c r="G12" i="19" a="1"/>
  <c r="G12" i="19" s="1"/>
  <c r="G13" i="19" a="1"/>
  <c r="G13" i="19" s="1"/>
  <c r="G53" i="19" a="1"/>
  <c r="G53" i="19" s="1"/>
  <c r="G55" i="19" a="1"/>
  <c r="G55" i="19" s="1"/>
  <c r="G56" i="19" a="1"/>
  <c r="G56" i="19" s="1"/>
  <c r="G6" i="19" a="1"/>
  <c r="G6" i="19" s="1"/>
  <c r="G398" i="19" a="1"/>
  <c r="G398" i="19" s="1"/>
  <c r="G4" i="19" a="1"/>
  <c r="G4" i="19" s="1"/>
  <c r="G10" i="19" a="1"/>
  <c r="G10" i="19" s="1"/>
  <c r="G11" i="19" a="1"/>
  <c r="G11" i="19" s="1"/>
  <c r="G52" i="19" a="1"/>
  <c r="G52" i="19" s="1"/>
  <c r="G135" i="19" a="1"/>
  <c r="G135" i="19" s="1"/>
  <c r="G144" i="19" a="1"/>
  <c r="G144" i="19" s="1"/>
  <c r="G148" i="19" a="1"/>
  <c r="G148" i="19" s="1"/>
  <c r="G176" i="19" a="1"/>
  <c r="G176" i="19" s="1"/>
  <c r="G206" i="19" a="1"/>
  <c r="G206" i="19" s="1"/>
  <c r="G177" i="19" a="1"/>
  <c r="G177" i="19" s="1"/>
  <c r="G265" i="19" a="1"/>
  <c r="G265" i="19" s="1"/>
  <c r="G300" i="19" a="1"/>
  <c r="G300" i="19" s="1"/>
  <c r="G303" i="19" a="1"/>
  <c r="G303" i="19" s="1"/>
  <c r="G318" i="19" a="1"/>
  <c r="G318" i="19" s="1"/>
  <c r="G70" i="19" a="1"/>
  <c r="G70" i="19" s="1"/>
  <c r="G165" i="19" a="1"/>
  <c r="G165" i="19" s="1"/>
  <c r="G284" i="19" a="1"/>
  <c r="G284" i="19" s="1"/>
  <c r="G172" i="19" a="1"/>
  <c r="G172" i="19" s="1"/>
  <c r="G204" i="19" a="1"/>
  <c r="G204" i="19" s="1"/>
  <c r="G285" i="19" a="1"/>
  <c r="G285" i="19" s="1"/>
  <c r="G304" i="19" a="1"/>
  <c r="G304" i="19" s="1"/>
  <c r="G411" i="19" a="1"/>
  <c r="G411" i="19" s="1"/>
  <c r="G101" i="19" a="1"/>
  <c r="G101" i="19" s="1"/>
  <c r="G286" i="19" a="1"/>
  <c r="G286" i="19" s="1"/>
  <c r="G174" i="19" a="1"/>
  <c r="G174" i="19" s="1"/>
  <c r="G287" i="19" a="1"/>
  <c r="G287" i="19" s="1"/>
  <c r="G299" i="19" a="1"/>
  <c r="G299" i="19" s="1"/>
  <c r="G170" i="19" a="1"/>
  <c r="G170" i="19" s="1"/>
  <c r="G298" i="19" a="1"/>
  <c r="G298" i="19" s="1"/>
  <c r="G276" i="19" a="1"/>
  <c r="G276" i="19" s="1"/>
  <c r="G45" i="19" a="1"/>
  <c r="G45" i="19" s="1"/>
  <c r="G320" i="19" a="1"/>
  <c r="G320" i="19" s="1"/>
  <c r="G314" i="19" a="1"/>
  <c r="G314" i="19" s="1"/>
  <c r="G288" i="19" a="1"/>
  <c r="G288" i="19" s="1"/>
  <c r="G106" i="19" a="1"/>
  <c r="G106" i="19" s="1"/>
  <c r="G107" i="19" a="1"/>
  <c r="G107" i="19" s="1"/>
  <c r="G132" i="19" a="1"/>
  <c r="G132" i="19" s="1"/>
  <c r="G273" i="19" a="1"/>
  <c r="G273" i="19" s="1"/>
  <c r="G166" i="19" a="1"/>
  <c r="G166" i="19" s="1"/>
  <c r="G175" i="19" a="1"/>
  <c r="G175" i="19" s="1"/>
  <c r="G39" i="19" a="1"/>
  <c r="G39" i="19" s="1"/>
  <c r="G24" i="19" a="1"/>
  <c r="G24" i="19" s="1"/>
  <c r="G134" i="19" a="1"/>
  <c r="G134" i="19" s="1"/>
  <c r="G290" i="19" a="1"/>
  <c r="G290" i="19" s="1"/>
  <c r="G315" i="19" a="1"/>
  <c r="G315" i="19" s="1"/>
  <c r="G421" i="19" a="1"/>
  <c r="G421" i="19" s="1"/>
  <c r="G99" i="19" a="1"/>
  <c r="G99" i="19" s="1"/>
  <c r="G103" i="19" a="1"/>
  <c r="G103" i="19" s="1"/>
  <c r="G27" i="19" a="1"/>
  <c r="G27" i="19" s="1"/>
  <c r="G129" i="19" a="1"/>
  <c r="G129" i="19" s="1"/>
  <c r="G130" i="19" a="1"/>
  <c r="G130" i="19" s="1"/>
  <c r="G136" i="19" a="1"/>
  <c r="G136" i="19" s="1"/>
  <c r="G179" i="19" a="1"/>
  <c r="G179" i="19" s="1"/>
  <c r="G201" i="19" a="1"/>
  <c r="G201" i="19" s="1"/>
  <c r="G266" i="19" a="1"/>
  <c r="G266" i="19" s="1"/>
  <c r="G277" i="19" a="1"/>
  <c r="G277" i="19" s="1"/>
  <c r="G417" i="19" a="1"/>
  <c r="G417" i="19" s="1"/>
  <c r="G424" i="19" a="1"/>
  <c r="G424" i="19" s="1"/>
  <c r="G149" i="19" a="1"/>
  <c r="G149" i="19" s="1"/>
  <c r="G274" i="19" a="1"/>
  <c r="G274" i="19" s="1"/>
  <c r="G197" i="19" a="1"/>
  <c r="G197" i="19" s="1"/>
  <c r="G321" i="19" a="1"/>
  <c r="G321" i="19" s="1"/>
  <c r="G127" i="19" a="1"/>
  <c r="G127" i="19" s="1"/>
  <c r="G289" i="19" a="1"/>
  <c r="G289" i="19" s="1"/>
  <c r="G43" i="19" a="1"/>
  <c r="G43" i="19" s="1"/>
  <c r="G87" i="19" a="1"/>
  <c r="G87" i="19" s="1"/>
  <c r="G108" i="19" a="1"/>
  <c r="G108" i="19" s="1"/>
  <c r="G203" i="19" a="1"/>
  <c r="G203" i="19" s="1"/>
  <c r="G162" i="19" a="1"/>
  <c r="G162" i="19" s="1"/>
  <c r="G169" i="19" a="1"/>
  <c r="G169" i="19" s="1"/>
  <c r="G270" i="19" a="1"/>
  <c r="G270" i="19" s="1"/>
  <c r="G414" i="19" a="1"/>
  <c r="G414" i="19" s="1"/>
  <c r="G25" i="19" a="1"/>
  <c r="G25" i="19" s="1"/>
  <c r="G26" i="19" a="1"/>
  <c r="G26" i="19" s="1"/>
  <c r="G21" i="19" a="1"/>
  <c r="G21" i="19" s="1"/>
  <c r="G19" i="19" a="1"/>
  <c r="G19" i="19" s="1"/>
  <c r="G18" i="19" a="1"/>
  <c r="G18" i="19" s="1"/>
  <c r="G23" i="19" a="1"/>
  <c r="G23" i="19" s="1"/>
  <c r="G17" i="19" a="1"/>
  <c r="G17" i="19" s="1"/>
  <c r="G28" i="19" a="1"/>
  <c r="G28" i="19" s="1"/>
  <c r="G22" i="19" a="1"/>
  <c r="G22" i="19" s="1"/>
  <c r="G16" i="19" a="1"/>
  <c r="G16" i="19" s="1"/>
  <c r="G20" i="19" a="1"/>
  <c r="G20" i="19" s="1"/>
  <c r="G46" i="19" a="1"/>
  <c r="G46" i="19" s="1"/>
  <c r="G167" i="19" a="1"/>
  <c r="G167" i="19" s="1"/>
  <c r="G413" i="19" a="1"/>
  <c r="G413" i="19" s="1"/>
  <c r="G281" i="19" a="1"/>
  <c r="G281" i="19" s="1"/>
  <c r="G308" i="19" a="1"/>
  <c r="G308" i="19" s="1"/>
  <c r="G211" i="19" a="1"/>
  <c r="G211" i="19" s="1"/>
  <c r="G296" i="19" a="1"/>
  <c r="G296" i="19" s="1"/>
  <c r="G295" i="19" a="1"/>
  <c r="G295" i="19" s="1"/>
  <c r="G297" i="19" a="1"/>
  <c r="G297" i="19" s="1"/>
  <c r="G293" i="19" a="1"/>
  <c r="G293" i="19" s="1"/>
  <c r="G292" i="19" a="1"/>
  <c r="G292" i="19" s="1"/>
  <c r="G294" i="19" a="1"/>
  <c r="G294" i="19" s="1"/>
  <c r="G205" i="19" a="1"/>
  <c r="G205" i="19" s="1"/>
  <c r="G126" i="19" a="1"/>
  <c r="G126" i="19" s="1"/>
  <c r="G40" i="19" a="1"/>
  <c r="G40" i="19" s="1"/>
  <c r="G147" i="19" a="1"/>
  <c r="G147" i="19" s="1"/>
  <c r="G163" i="19" a="1"/>
  <c r="G163" i="19" s="1"/>
  <c r="G311" i="19" a="1"/>
  <c r="G311" i="19" s="1"/>
  <c r="G146" i="19" a="1"/>
  <c r="G146" i="19" s="1"/>
  <c r="G155" i="19" a="1"/>
  <c r="G155" i="19" s="1"/>
  <c r="G151" i="19" a="1"/>
  <c r="G151" i="19" s="1"/>
  <c r="G150" i="19" a="1"/>
  <c r="G150" i="19" s="1"/>
  <c r="G152" i="19" a="1"/>
  <c r="G152" i="19" s="1"/>
  <c r="G159" i="19" a="1"/>
  <c r="G159" i="19" s="1"/>
  <c r="G164" i="19" a="1"/>
  <c r="G164" i="19" s="1"/>
  <c r="G14" i="19" a="1"/>
  <c r="G14" i="19" s="1"/>
  <c r="G15" i="19" a="1"/>
  <c r="G15" i="19" s="1"/>
  <c r="G153" i="19" a="1"/>
  <c r="G153" i="19" s="1"/>
  <c r="G140" i="19" a="1"/>
  <c r="G140" i="19" s="1"/>
  <c r="G32" i="19" a="1"/>
  <c r="G32" i="19" s="1"/>
  <c r="G37" i="19" a="1"/>
  <c r="G37" i="19" s="1"/>
  <c r="G36" i="19" a="1"/>
  <c r="G36" i="19" s="1"/>
  <c r="G38" i="19" a="1"/>
  <c r="G38" i="19" s="1"/>
  <c r="G343" i="19" a="1"/>
  <c r="G343" i="19" s="1"/>
  <c r="G351" i="19" a="1"/>
  <c r="G351" i="19" s="1"/>
  <c r="G49" i="19" a="1"/>
  <c r="G49" i="19" s="1"/>
  <c r="G342" i="19" a="1"/>
  <c r="G342" i="19" s="1"/>
  <c r="G50" i="19" a="1"/>
  <c r="G50" i="19" s="1"/>
  <c r="G54" i="19" a="1"/>
  <c r="G54" i="19" s="1"/>
  <c r="G69" i="19" a="1"/>
  <c r="G69" i="19" s="1"/>
  <c r="G89" i="19" a="1"/>
  <c r="G89" i="19" s="1"/>
  <c r="G94" i="19" a="1"/>
  <c r="G94" i="19" s="1"/>
  <c r="G98" i="19" a="1"/>
  <c r="G98" i="19" s="1"/>
  <c r="G324" i="19" a="1"/>
  <c r="G324" i="19" s="1"/>
  <c r="G91" i="19" a="1"/>
  <c r="G91" i="19" s="1"/>
  <c r="G97" i="19" a="1"/>
  <c r="G97" i="19" s="1"/>
  <c r="G92" i="19" a="1"/>
  <c r="G92" i="19" s="1"/>
  <c r="G95" i="19" a="1"/>
  <c r="G95" i="19" s="1"/>
  <c r="G138" i="19" a="1"/>
  <c r="G138" i="19" s="1"/>
  <c r="G96" i="19" a="1"/>
  <c r="G96" i="19" s="1"/>
  <c r="G100" i="19" a="1"/>
  <c r="G100" i="19" s="1"/>
  <c r="G102" i="19" a="1"/>
  <c r="G102" i="19" s="1"/>
  <c r="G325" i="19" a="1"/>
  <c r="G325" i="19" s="1"/>
  <c r="G105" i="19" a="1"/>
  <c r="G105" i="19" s="1"/>
  <c r="G35" i="19" a="1"/>
  <c r="G35" i="19" s="1"/>
  <c r="G399" i="19" a="1"/>
  <c r="G399" i="19" s="1"/>
  <c r="G112" i="19" a="1"/>
  <c r="G112" i="19" s="1"/>
  <c r="G122" i="19" a="1"/>
  <c r="G122" i="19" s="1"/>
  <c r="G113" i="19" a="1"/>
  <c r="G113" i="19" s="1"/>
  <c r="G334" i="19" a="1"/>
  <c r="G334" i="19" s="1"/>
  <c r="G327" i="19" a="1"/>
  <c r="G327" i="19" s="1"/>
  <c r="G114" i="19" a="1"/>
  <c r="G114" i="19" s="1"/>
  <c r="G116" i="19" a="1"/>
  <c r="G116" i="19" s="1"/>
  <c r="G117" i="19" a="1"/>
  <c r="G117" i="19" s="1"/>
  <c r="G328" i="19" a="1"/>
  <c r="G328" i="19" s="1"/>
  <c r="G118" i="19" a="1"/>
  <c r="G118" i="19" s="1"/>
  <c r="G329" i="19" a="1"/>
  <c r="G329" i="19" s="1"/>
  <c r="G345" i="19" a="1"/>
  <c r="G345" i="19" s="1"/>
  <c r="G119" i="19" a="1"/>
  <c r="G119" i="19" s="1"/>
  <c r="G115" i="19" a="1"/>
  <c r="G115" i="19" s="1"/>
  <c r="G331" i="19" a="1"/>
  <c r="G331" i="19" s="1"/>
  <c r="G346" i="19" a="1"/>
  <c r="G346" i="19" s="1"/>
  <c r="G313" i="19" a="1"/>
  <c r="G313" i="19" s="1"/>
  <c r="G120" i="19" a="1"/>
  <c r="G120" i="19" s="1"/>
  <c r="G121" i="19" a="1"/>
  <c r="G121" i="19" s="1"/>
  <c r="G332" i="19" a="1"/>
  <c r="G332" i="19" s="1"/>
  <c r="G330" i="19" a="1"/>
  <c r="G330" i="19" s="1"/>
  <c r="G333" i="19" a="1"/>
  <c r="G333" i="19" s="1"/>
  <c r="G335" i="19" a="1"/>
  <c r="G335" i="19" s="1"/>
  <c r="G369" i="19" a="1"/>
  <c r="G369" i="19" s="1"/>
  <c r="G336" i="19" a="1"/>
  <c r="G336" i="19" s="1"/>
  <c r="G123" i="19" a="1"/>
  <c r="G123" i="19" s="1"/>
  <c r="G347" i="19" a="1"/>
  <c r="G347" i="19" s="1"/>
  <c r="G124" i="19" a="1"/>
  <c r="G124" i="19" s="1"/>
  <c r="G125" i="19" a="1"/>
  <c r="G125" i="19" s="1"/>
  <c r="G131" i="19" a="1"/>
  <c r="G131" i="19" s="1"/>
  <c r="G168" i="19" a="1"/>
  <c r="G168" i="19" s="1"/>
  <c r="G137" i="19" a="1"/>
  <c r="G137" i="19" s="1"/>
  <c r="G139" i="19" a="1"/>
  <c r="G139" i="19" s="1"/>
  <c r="G141" i="19" a="1"/>
  <c r="G141" i="19" s="1"/>
  <c r="G142" i="19" a="1"/>
  <c r="G142" i="19" s="1"/>
  <c r="G143" i="19" a="1"/>
  <c r="G143" i="19" s="1"/>
  <c r="G145" i="19" a="1"/>
  <c r="G145" i="19" s="1"/>
  <c r="G154" i="19" a="1"/>
  <c r="G154" i="19" s="1"/>
  <c r="G156" i="19" a="1"/>
  <c r="G156" i="19" s="1"/>
  <c r="G161" i="19" a="1"/>
  <c r="G161" i="19" s="1"/>
  <c r="G171" i="19" a="1"/>
  <c r="G171" i="19" s="1"/>
  <c r="G173" i="19" a="1"/>
  <c r="G173" i="19" s="1"/>
  <c r="G44" i="19" a="1"/>
  <c r="G44" i="19" s="1"/>
  <c r="G198" i="19" a="1"/>
  <c r="G198" i="19" s="1"/>
  <c r="G370" i="19" a="1"/>
  <c r="G370" i="19" s="1"/>
  <c r="G207" i="19" a="1"/>
  <c r="G207" i="19" s="1"/>
  <c r="G208" i="19" a="1"/>
  <c r="G208" i="19" s="1"/>
  <c r="G209" i="19" a="1"/>
  <c r="G209" i="19" s="1"/>
  <c r="G212" i="19" a="1"/>
  <c r="G212" i="19" s="1"/>
  <c r="G268" i="19" a="1"/>
  <c r="G268" i="19" s="1"/>
  <c r="G322" i="19" a="1"/>
  <c r="G322" i="19" s="1"/>
  <c r="G358" i="19" a="1"/>
  <c r="G358" i="19" s="1"/>
  <c r="G359" i="19" a="1"/>
  <c r="G359" i="19" s="1"/>
  <c r="G275" i="19" a="1"/>
  <c r="G275" i="19" s="1"/>
  <c r="G282" i="19" a="1"/>
  <c r="G282" i="19" s="1"/>
  <c r="G283" i="19" a="1"/>
  <c r="G283" i="19" s="1"/>
  <c r="G363" i="19" a="1"/>
  <c r="G363" i="19" s="1"/>
  <c r="G291" i="19" a="1"/>
  <c r="G291" i="19" s="1"/>
  <c r="G90" i="19" a="1"/>
  <c r="G90" i="19" s="1"/>
  <c r="G301" i="19" a="1"/>
  <c r="G301" i="19" s="1"/>
  <c r="G302" i="19" a="1"/>
  <c r="G302" i="19" s="1"/>
  <c r="G305" i="19" a="1"/>
  <c r="G305" i="19" s="1"/>
  <c r="G307" i="19" a="1"/>
  <c r="G307" i="19" s="1"/>
  <c r="G310" i="19" a="1"/>
  <c r="G310" i="19" s="1"/>
  <c r="G309" i="19" a="1"/>
  <c r="G309" i="19" s="1"/>
  <c r="G312" i="19" a="1"/>
  <c r="G312" i="19" s="1"/>
  <c r="G316" i="19" a="1"/>
  <c r="G316" i="19" s="1"/>
  <c r="G317" i="19" a="1"/>
  <c r="G317" i="19" s="1"/>
  <c r="G319" i="19" a="1"/>
  <c r="G319" i="19" s="1"/>
  <c r="G396" i="19" a="1"/>
  <c r="G396" i="19" s="1"/>
  <c r="G397" i="19" a="1"/>
  <c r="G397" i="19" s="1"/>
  <c r="G337" i="19" a="1"/>
  <c r="G337" i="19" s="1"/>
  <c r="G338" i="19" a="1"/>
  <c r="G338" i="19" s="1"/>
  <c r="G339" i="19" a="1"/>
  <c r="G339" i="19" s="1"/>
  <c r="G340" i="19" a="1"/>
  <c r="G340" i="19" s="1"/>
  <c r="G341" i="19" a="1"/>
  <c r="G341" i="19" s="1"/>
  <c r="G344" i="19" a="1"/>
  <c r="G344" i="19" s="1"/>
  <c r="G348" i="19" a="1"/>
  <c r="G348" i="19" s="1"/>
  <c r="G349" i="19" a="1"/>
  <c r="G349" i="19" s="1"/>
  <c r="G350" i="19" a="1"/>
  <c r="G350" i="19" s="1"/>
  <c r="G353" i="19" a="1"/>
  <c r="G353" i="19" s="1"/>
  <c r="G355" i="19" a="1"/>
  <c r="G355" i="19" s="1"/>
  <c r="G356" i="19" a="1"/>
  <c r="G356" i="19" s="1"/>
  <c r="G357" i="19" a="1"/>
  <c r="G357" i="19" s="1"/>
  <c r="G360" i="19" a="1"/>
  <c r="G360" i="19" s="1"/>
  <c r="G361" i="19" a="1"/>
  <c r="G361" i="19" s="1"/>
  <c r="G362" i="19" a="1"/>
  <c r="G362" i="19" s="1"/>
  <c r="G364" i="19" a="1"/>
  <c r="G364" i="19" s="1"/>
  <c r="G365" i="19" a="1"/>
  <c r="G365" i="19" s="1"/>
  <c r="G352" i="19" a="1"/>
  <c r="G352" i="19" s="1"/>
  <c r="G366" i="19" a="1"/>
  <c r="G366" i="19" s="1"/>
  <c r="G367" i="19" a="1"/>
  <c r="G367" i="19" s="1"/>
  <c r="G354" i="19" a="1"/>
  <c r="G354" i="19" s="1"/>
  <c r="G371" i="19" a="1"/>
  <c r="G371" i="19" s="1"/>
  <c r="G372" i="19" a="1"/>
  <c r="G372" i="19" s="1"/>
  <c r="G323" i="19" a="1"/>
  <c r="G323" i="19" s="1"/>
  <c r="G416" i="19" a="1"/>
  <c r="G416" i="19" s="1"/>
  <c r="G418" i="19" a="1"/>
  <c r="G418" i="19" s="1"/>
  <c r="G420" i="19" a="1"/>
  <c r="G420" i="19" s="1"/>
  <c r="G422" i="19" a="1"/>
  <c r="G422" i="19" s="1"/>
  <c r="G368" i="19" a="1"/>
  <c r="G368" i="19" s="1"/>
  <c r="G210" i="19" a="1"/>
  <c r="G210" i="19" s="1"/>
  <c r="G180" i="19" a="1"/>
  <c r="G180" i="19" s="1"/>
  <c r="G93" i="19" a="1"/>
  <c r="G93" i="19" s="1"/>
  <c r="G193" i="19" a="1"/>
  <c r="G193" i="19" s="1"/>
  <c r="G280" i="19" a="1"/>
  <c r="G280" i="19" s="1"/>
  <c r="G181" i="19" a="1"/>
  <c r="G181" i="19" s="1"/>
  <c r="G194" i="19" a="1"/>
  <c r="G194" i="19" s="1"/>
  <c r="G47" i="19" a="1"/>
  <c r="G47" i="19" s="1"/>
  <c r="G189" i="19" a="1"/>
  <c r="G189" i="19" s="1"/>
  <c r="G183" i="19" a="1"/>
  <c r="G183" i="19" s="1"/>
  <c r="G190" i="19" a="1"/>
  <c r="G190" i="19" s="1"/>
  <c r="G157" i="19" a="1"/>
  <c r="G157" i="19" s="1"/>
  <c r="G184" i="19" a="1"/>
  <c r="G184" i="19" s="1"/>
  <c r="G187" i="19" a="1"/>
  <c r="G187" i="19" s="1"/>
  <c r="G185" i="19" a="1"/>
  <c r="G185" i="19" s="1"/>
  <c r="G188" i="19" a="1"/>
  <c r="G188" i="19" s="1"/>
  <c r="G191" i="19" a="1"/>
  <c r="G191" i="19" s="1"/>
  <c r="G195" i="19" a="1"/>
  <c r="G195" i="19" s="1"/>
  <c r="G192" i="19" a="1"/>
  <c r="G192" i="19" s="1"/>
  <c r="G182" i="19" a="1"/>
  <c r="G182" i="19" s="1"/>
  <c r="G186" i="19" a="1"/>
  <c r="G186" i="19" s="1"/>
  <c r="G196" i="19" a="1"/>
  <c r="G196" i="19" s="1"/>
  <c r="G387" i="19" a="1"/>
  <c r="G387" i="19" s="1"/>
  <c r="G247" i="19" a="1"/>
  <c r="G247" i="19" s="1"/>
  <c r="G238" i="19" a="1"/>
  <c r="G238" i="19" s="1"/>
  <c r="G239" i="19" a="1"/>
  <c r="G239" i="19" s="1"/>
  <c r="G219" i="19" a="1"/>
  <c r="G219" i="19" s="1"/>
  <c r="G254" i="19" a="1"/>
  <c r="G254" i="19" s="1"/>
  <c r="G85" i="19" a="1"/>
  <c r="G85" i="19" s="1"/>
  <c r="G216" i="19" a="1"/>
  <c r="G216" i="19" s="1"/>
  <c r="G261" i="19" a="1"/>
  <c r="G261" i="19" s="1"/>
  <c r="G223" i="19" a="1"/>
  <c r="G223" i="19" s="1"/>
  <c r="G235" i="19" a="1"/>
  <c r="G235" i="19" s="1"/>
  <c r="G267" i="19" a="1"/>
  <c r="G267" i="19" s="1"/>
  <c r="G241" i="19" a="1"/>
  <c r="G241" i="19" s="1"/>
  <c r="G248" i="19" a="1"/>
  <c r="G248" i="19" s="1"/>
  <c r="G249" i="19" a="1"/>
  <c r="G249" i="19" s="1"/>
  <c r="G255" i="19" a="1"/>
  <c r="G255" i="19" s="1"/>
  <c r="G259" i="19" a="1"/>
  <c r="G259" i="19" s="1"/>
  <c r="G240" i="19" a="1"/>
  <c r="G240" i="19" s="1"/>
  <c r="G278" i="19" a="1"/>
  <c r="G278" i="19" s="1"/>
  <c r="G243" i="19" a="1"/>
  <c r="G243" i="19" s="1"/>
  <c r="G160" i="19" a="1"/>
  <c r="G160" i="19" s="1"/>
  <c r="G74" i="19" a="1"/>
  <c r="G74" i="19" s="1"/>
  <c r="G75" i="19" a="1"/>
  <c r="G75" i="19" s="1"/>
  <c r="G384" i="19" a="1"/>
  <c r="G384" i="19" s="1"/>
  <c r="G73" i="19" a="1"/>
  <c r="G73" i="19" s="1"/>
  <c r="G388" i="19" a="1"/>
  <c r="G388" i="19" s="1"/>
  <c r="G385" i="19" a="1"/>
  <c r="G385" i="19" s="1"/>
  <c r="G390" i="19" a="1"/>
  <c r="G390" i="19" s="1"/>
  <c r="G66" i="19" a="1"/>
  <c r="G66" i="19" s="1"/>
  <c r="G67" i="19" a="1"/>
  <c r="G67" i="19" s="1"/>
  <c r="G217" i="19" a="1"/>
  <c r="G217" i="19" s="1"/>
  <c r="G222" i="19" a="1"/>
  <c r="G222" i="19" s="1"/>
  <c r="G225" i="19" a="1"/>
  <c r="G225" i="19" s="1"/>
  <c r="G227" i="19" a="1"/>
  <c r="G227" i="19" s="1"/>
  <c r="G214" i="19" a="1"/>
  <c r="G214" i="19" s="1"/>
  <c r="G220" i="19" a="1"/>
  <c r="G220" i="19" s="1"/>
  <c r="G218" i="19" a="1"/>
  <c r="G218" i="19" s="1"/>
  <c r="G251" i="19" a="1"/>
  <c r="G251" i="19" s="1"/>
  <c r="G224" i="19" a="1"/>
  <c r="G224" i="19" s="1"/>
  <c r="G258" i="19" a="1"/>
  <c r="G258" i="19" s="1"/>
  <c r="G246" i="19" a="1"/>
  <c r="G246" i="19" s="1"/>
  <c r="G245" i="19" a="1"/>
  <c r="G245" i="19" s="1"/>
  <c r="G256" i="19" a="1"/>
  <c r="G256" i="19" s="1"/>
  <c r="G158" i="19" a="1"/>
  <c r="G158" i="19" s="1"/>
  <c r="G272" i="19" a="1"/>
  <c r="G272" i="19" s="1"/>
  <c r="G263" i="19" a="1"/>
  <c r="G263" i="19" s="1"/>
  <c r="G231" i="19" a="1"/>
  <c r="G231" i="19" s="1"/>
  <c r="G226" i="19" a="1"/>
  <c r="G226" i="19" s="1"/>
  <c r="G237" i="19" a="1"/>
  <c r="G237" i="19" s="1"/>
  <c r="G262" i="19" a="1"/>
  <c r="G262" i="19" s="1"/>
  <c r="G252" i="19" a="1"/>
  <c r="G252" i="19" s="1"/>
  <c r="G215" i="19" a="1"/>
  <c r="G215" i="19" s="1"/>
  <c r="G229" i="19" a="1"/>
  <c r="G229" i="19" s="1"/>
  <c r="G382" i="19" a="1"/>
  <c r="G382" i="19" s="1"/>
  <c r="G234" i="19" a="1"/>
  <c r="G234" i="19" s="1"/>
  <c r="G213" i="19" a="1"/>
  <c r="G213" i="19" s="1"/>
  <c r="G228" i="19" a="1"/>
  <c r="G228" i="19" s="1"/>
  <c r="G250" i="19" a="1"/>
  <c r="G250" i="19" s="1"/>
  <c r="G221" i="19" a="1"/>
  <c r="G221" i="19" s="1"/>
  <c r="G264" i="19" a="1"/>
  <c r="G264" i="19" s="1"/>
  <c r="G389" i="19" a="1"/>
  <c r="G389" i="19" s="1"/>
  <c r="G48" i="19" a="1"/>
  <c r="G48" i="19" s="1"/>
  <c r="G253" i="19" a="1"/>
  <c r="G253" i="19" s="1"/>
  <c r="G394" i="19" a="1"/>
  <c r="G394" i="19" s="1"/>
  <c r="G395" i="19" a="1"/>
  <c r="G395" i="19" s="1"/>
  <c r="G236" i="19" a="1"/>
  <c r="G236" i="19" s="1"/>
  <c r="G232" i="19" a="1"/>
  <c r="G232" i="19" s="1"/>
  <c r="G260" i="19" a="1"/>
  <c r="G260" i="19" s="1"/>
  <c r="G242" i="19" a="1"/>
  <c r="G242" i="19" s="1"/>
  <c r="G392" i="19" a="1"/>
  <c r="G392" i="19" s="1"/>
  <c r="G257" i="19" a="1"/>
  <c r="G257" i="19" s="1"/>
  <c r="G306" i="19" a="1"/>
  <c r="G306" i="19" s="1"/>
  <c r="G391" i="19" a="1"/>
  <c r="G391" i="19" s="1"/>
  <c r="G386" i="19" a="1"/>
  <c r="G386" i="19" s="1"/>
  <c r="G374" i="19" a="1"/>
  <c r="G374" i="19" s="1"/>
  <c r="G375" i="19" a="1"/>
  <c r="G375" i="19" s="1"/>
  <c r="G376" i="19" a="1"/>
  <c r="G376" i="19" s="1"/>
  <c r="G373" i="19" a="1"/>
  <c r="G373" i="19" s="1"/>
  <c r="G378" i="19" a="1"/>
  <c r="G378" i="19" s="1"/>
  <c r="G379" i="19" a="1"/>
  <c r="G379" i="19" s="1"/>
  <c r="G377" i="19" a="1"/>
  <c r="G377" i="19" s="1"/>
  <c r="G393" i="19" a="1"/>
  <c r="G393" i="19" s="1"/>
  <c r="G80" i="19" a="1"/>
  <c r="G80" i="19" s="1"/>
  <c r="G79" i="19" a="1"/>
  <c r="G79" i="19" s="1"/>
  <c r="G77" i="19" a="1"/>
  <c r="G77" i="19" s="1"/>
  <c r="G78" i="19" a="1"/>
  <c r="G78" i="19" s="1"/>
  <c r="G233" i="19" a="1"/>
  <c r="G233" i="19" s="1"/>
  <c r="G76" i="19" a="1"/>
  <c r="G76" i="19" s="1"/>
  <c r="G82" i="19" a="1"/>
  <c r="G82" i="19" s="1"/>
  <c r="G84" i="19" a="1"/>
  <c r="G84" i="19" s="1"/>
  <c r="G81" i="19" a="1"/>
  <c r="G81" i="19" s="1"/>
  <c r="G71" i="19" a="1"/>
  <c r="G71" i="19" s="1"/>
  <c r="G83" i="19" a="1"/>
  <c r="G83" i="19" s="1"/>
  <c r="G402" i="19" a="1"/>
  <c r="G402" i="19" s="1"/>
  <c r="G410" i="19" a="1"/>
  <c r="G410" i="19" s="1"/>
  <c r="G407" i="19" a="1"/>
  <c r="G407" i="19" s="1"/>
  <c r="G404" i="19" a="1"/>
  <c r="G404" i="19" s="1"/>
  <c r="G401" i="19" a="1"/>
  <c r="G401" i="19" s="1"/>
  <c r="G408" i="19" a="1"/>
  <c r="G408" i="19" s="1"/>
  <c r="G400" i="19" a="1"/>
  <c r="G400" i="19" s="1"/>
  <c r="G406" i="19" a="1"/>
  <c r="G406" i="19" s="1"/>
  <c r="G409" i="19" a="1"/>
  <c r="G409" i="19" s="1"/>
  <c r="G403" i="19" a="1"/>
  <c r="G403" i="19" s="1"/>
  <c r="G405" i="19" a="1"/>
  <c r="G405" i="19" s="1"/>
  <c r="G63" i="19" a="1"/>
  <c r="G63" i="19" s="1"/>
  <c r="G58" i="19" a="1"/>
  <c r="G58" i="19" s="1"/>
  <c r="G60" i="19" a="1"/>
  <c r="G60" i="19" s="1"/>
  <c r="G57" i="19" a="1"/>
  <c r="G57" i="19" s="1"/>
  <c r="G59" i="19" a="1"/>
  <c r="G59" i="19" s="1"/>
  <c r="G65" i="19" a="1"/>
  <c r="G65" i="19" s="1"/>
  <c r="G271" i="19" a="1"/>
  <c r="G271" i="19" s="1"/>
  <c r="G34" i="19" a="1"/>
  <c r="G34" i="19" s="1"/>
  <c r="G33" i="19" a="1"/>
  <c r="G33" i="19" s="1"/>
  <c r="G61" i="19" a="1"/>
  <c r="G61" i="19" s="1"/>
  <c r="G64" i="19" a="1"/>
  <c r="G64" i="19" s="1"/>
  <c r="G380" i="19" a="1"/>
  <c r="G380" i="19" s="1"/>
  <c r="G383" i="19" a="1"/>
  <c r="G383" i="19" s="1"/>
  <c r="G381" i="19" a="1"/>
  <c r="G381" i="19" s="1"/>
  <c r="G62" i="19" a="1"/>
  <c r="G62" i="19" s="1"/>
  <c r="G200" i="19" a="1"/>
  <c r="G200" i="19" s="1"/>
  <c r="G68" i="19" a="1"/>
  <c r="G68" i="19" s="1"/>
  <c r="G31" i="19" a="1"/>
  <c r="G31" i="19" s="1"/>
  <c r="G88" i="19" a="1"/>
  <c r="G88" i="19" s="1"/>
  <c r="C206" i="18" l="1"/>
  <c r="G62" i="17"/>
  <c r="B57" i="17"/>
  <c r="D462" i="19" l="1"/>
  <c r="D461" i="19"/>
  <c r="D428" i="19"/>
  <c r="D427" i="19"/>
  <c r="D426" i="19"/>
  <c r="D425" i="19"/>
  <c r="H213" i="18"/>
  <c r="G213" i="18"/>
  <c r="F213" i="18"/>
  <c r="E213" i="18"/>
  <c r="D213" i="18"/>
  <c r="C213" i="18"/>
  <c r="H212" i="18"/>
  <c r="G212" i="18"/>
  <c r="F212" i="18"/>
  <c r="E212" i="18"/>
  <c r="D212" i="18"/>
  <c r="C212" i="18"/>
  <c r="H209" i="18"/>
  <c r="G209" i="18"/>
  <c r="F209" i="18"/>
  <c r="E209" i="18"/>
  <c r="D209" i="18"/>
  <c r="C209" i="18"/>
  <c r="H197" i="18"/>
  <c r="G197" i="18"/>
  <c r="F197" i="18"/>
  <c r="E197" i="18"/>
  <c r="D197" i="18"/>
  <c r="C197" i="18"/>
  <c r="H196" i="18"/>
  <c r="G196" i="18"/>
  <c r="F196" i="18"/>
  <c r="E196" i="18"/>
  <c r="D196" i="18"/>
  <c r="C196" i="18"/>
  <c r="H193" i="18"/>
  <c r="G193" i="18"/>
  <c r="F193" i="18"/>
  <c r="E193" i="18"/>
  <c r="D193" i="18"/>
  <c r="C193" i="18"/>
  <c r="H189" i="18"/>
  <c r="G189" i="18"/>
  <c r="F189" i="18"/>
  <c r="E189" i="18"/>
  <c r="D189" i="18"/>
  <c r="C189" i="18"/>
  <c r="H188" i="18"/>
  <c r="G188" i="18"/>
  <c r="F188" i="18"/>
  <c r="E188" i="18"/>
  <c r="D188" i="18"/>
  <c r="C188" i="18"/>
  <c r="H185" i="18"/>
  <c r="G185" i="18"/>
  <c r="F185" i="18"/>
  <c r="E185" i="18"/>
  <c r="D185" i="18"/>
  <c r="H181" i="18"/>
  <c r="G181" i="18"/>
  <c r="F181" i="18"/>
  <c r="E181" i="18"/>
  <c r="D181" i="18"/>
  <c r="C181" i="18"/>
  <c r="H180" i="18"/>
  <c r="G180" i="18"/>
  <c r="F180" i="18"/>
  <c r="E180" i="18"/>
  <c r="D180" i="18"/>
  <c r="C180" i="18"/>
  <c r="H177" i="18"/>
  <c r="G177" i="18"/>
  <c r="F177" i="18"/>
  <c r="E177" i="18"/>
  <c r="H173" i="18"/>
  <c r="G173" i="18"/>
  <c r="F173" i="18"/>
  <c r="E173" i="18"/>
  <c r="D173" i="18"/>
  <c r="C173" i="18"/>
  <c r="H165" i="18"/>
  <c r="H167" i="18" s="1"/>
  <c r="G165" i="18"/>
  <c r="G167" i="18" s="1"/>
  <c r="F165" i="18"/>
  <c r="F167" i="18" s="1"/>
  <c r="E165" i="18"/>
  <c r="E167" i="18" s="1"/>
  <c r="D165" i="18"/>
  <c r="D167" i="18" s="1"/>
  <c r="C165" i="18"/>
  <c r="C167" i="18" s="1"/>
  <c r="H157" i="18"/>
  <c r="G157" i="18"/>
  <c r="F157" i="18"/>
  <c r="E157" i="18"/>
  <c r="D157" i="18"/>
  <c r="C157" i="18"/>
  <c r="H149" i="18"/>
  <c r="G149" i="18"/>
  <c r="F149" i="18"/>
  <c r="E149" i="18"/>
  <c r="D149" i="18"/>
  <c r="C149" i="18"/>
  <c r="H141" i="18"/>
  <c r="G141" i="18"/>
  <c r="F141" i="18"/>
  <c r="E141" i="18"/>
  <c r="D141" i="18"/>
  <c r="C141" i="18"/>
  <c r="H133" i="18"/>
  <c r="G133" i="18"/>
  <c r="F133" i="18"/>
  <c r="E133" i="18"/>
  <c r="D133" i="18"/>
  <c r="C133" i="18"/>
  <c r="H125" i="18"/>
  <c r="G125" i="18"/>
  <c r="F125" i="18"/>
  <c r="E125" i="18"/>
  <c r="D125" i="18"/>
  <c r="C125" i="18"/>
  <c r="H117" i="18"/>
  <c r="G117" i="18"/>
  <c r="F117" i="18"/>
  <c r="E117" i="18"/>
  <c r="D117" i="18"/>
  <c r="C117" i="18"/>
  <c r="H109" i="18"/>
  <c r="G109" i="18"/>
  <c r="F109" i="18"/>
  <c r="E109" i="18"/>
  <c r="D109" i="18"/>
  <c r="C109" i="18"/>
  <c r="H101" i="18"/>
  <c r="G101" i="18"/>
  <c r="F101" i="18"/>
  <c r="E101" i="18"/>
  <c r="D101" i="18"/>
  <c r="C101" i="18"/>
  <c r="H93" i="18"/>
  <c r="G93" i="18"/>
  <c r="F93" i="18"/>
  <c r="E93" i="18"/>
  <c r="D93" i="18"/>
  <c r="C93" i="18"/>
  <c r="H85" i="18"/>
  <c r="G85" i="18"/>
  <c r="F85" i="18"/>
  <c r="E85" i="18"/>
  <c r="D85" i="18"/>
  <c r="C85" i="18"/>
  <c r="H77" i="18"/>
  <c r="G77" i="18"/>
  <c r="F77" i="18"/>
  <c r="E77" i="18"/>
  <c r="D77" i="18"/>
  <c r="C77" i="18"/>
  <c r="H69" i="18"/>
  <c r="G69" i="18"/>
  <c r="F69" i="18"/>
  <c r="E69" i="18"/>
  <c r="D69" i="18"/>
  <c r="C69" i="18"/>
  <c r="H61" i="18"/>
  <c r="G61" i="18"/>
  <c r="F61" i="18"/>
  <c r="E61" i="18"/>
  <c r="D61" i="18"/>
  <c r="C61" i="18"/>
  <c r="H53" i="18"/>
  <c r="G53" i="18"/>
  <c r="F53" i="18"/>
  <c r="E53" i="18"/>
  <c r="D53" i="18"/>
  <c r="C53" i="18"/>
  <c r="H45" i="18"/>
  <c r="G45" i="18"/>
  <c r="F45" i="18"/>
  <c r="E45" i="18"/>
  <c r="D45" i="18"/>
  <c r="C45" i="18"/>
  <c r="H37" i="18"/>
  <c r="G37" i="18"/>
  <c r="F37" i="18"/>
  <c r="E37" i="18"/>
  <c r="D37" i="18"/>
  <c r="C37" i="18"/>
  <c r="H29" i="18"/>
  <c r="G29" i="18"/>
  <c r="F29" i="18"/>
  <c r="E29" i="18"/>
  <c r="D29" i="18"/>
  <c r="H21" i="18"/>
  <c r="G21" i="18"/>
  <c r="F21" i="18"/>
  <c r="E21" i="18"/>
  <c r="D21" i="18"/>
  <c r="C21" i="18"/>
  <c r="H13" i="18"/>
  <c r="G13" i="18"/>
  <c r="F13" i="18"/>
  <c r="E13" i="18"/>
  <c r="D13" i="18"/>
  <c r="F83" i="17"/>
  <c r="E83" i="17"/>
  <c r="D83" i="17"/>
  <c r="C83" i="17"/>
  <c r="B83" i="17"/>
  <c r="B78" i="17" s="1"/>
  <c r="G82" i="17"/>
  <c r="G81" i="17"/>
  <c r="F76" i="17"/>
  <c r="E76" i="17"/>
  <c r="D76" i="17"/>
  <c r="C76" i="17"/>
  <c r="B76" i="17"/>
  <c r="G75" i="17"/>
  <c r="G74" i="17"/>
  <c r="F69" i="17"/>
  <c r="E69" i="17"/>
  <c r="D69" i="17"/>
  <c r="C69" i="17"/>
  <c r="B69" i="17"/>
  <c r="G68" i="17"/>
  <c r="G67" i="17"/>
  <c r="F55" i="17"/>
  <c r="E55" i="17"/>
  <c r="D55" i="17"/>
  <c r="C55" i="17"/>
  <c r="B55" i="17"/>
  <c r="G54" i="17"/>
  <c r="G53" i="17"/>
  <c r="F48" i="17"/>
  <c r="E48" i="17"/>
  <c r="D48" i="17"/>
  <c r="C48" i="17"/>
  <c r="B48" i="17"/>
  <c r="G47" i="17"/>
  <c r="G46" i="17"/>
  <c r="F41" i="17"/>
  <c r="E41" i="17"/>
  <c r="D41" i="17"/>
  <c r="C41" i="17"/>
  <c r="B41" i="17"/>
  <c r="G40" i="17"/>
  <c r="G39" i="17"/>
  <c r="F34" i="17"/>
  <c r="E34" i="17"/>
  <c r="D34" i="17"/>
  <c r="C34" i="17"/>
  <c r="B34" i="17"/>
  <c r="G34" i="17" s="1"/>
  <c r="G33" i="17"/>
  <c r="G32" i="17"/>
  <c r="F27" i="17"/>
  <c r="E27" i="17"/>
  <c r="D27" i="17"/>
  <c r="C27" i="17"/>
  <c r="B27" i="17"/>
  <c r="G26" i="17"/>
  <c r="G25" i="17"/>
  <c r="F20" i="17"/>
  <c r="E20" i="17"/>
  <c r="D20" i="17"/>
  <c r="C20" i="17"/>
  <c r="B20" i="17"/>
  <c r="G19" i="17"/>
  <c r="G18" i="17"/>
  <c r="F13" i="17"/>
  <c r="E13" i="17"/>
  <c r="D13" i="17"/>
  <c r="C13" i="17"/>
  <c r="B13" i="17"/>
  <c r="G13" i="17" s="1"/>
  <c r="G12" i="17"/>
  <c r="G11" i="17"/>
  <c r="G69" i="17" l="1"/>
  <c r="B64" i="17"/>
  <c r="E190" i="18"/>
  <c r="E182" i="18"/>
  <c r="D182" i="18"/>
  <c r="D190" i="18"/>
  <c r="G20" i="17"/>
  <c r="G27" i="17"/>
  <c r="G48" i="17"/>
  <c r="G76" i="17"/>
  <c r="G55" i="17"/>
  <c r="G83" i="17"/>
  <c r="G41" i="17"/>
  <c r="C182" i="18"/>
  <c r="C214" i="18"/>
  <c r="H182" i="18"/>
  <c r="G190" i="18"/>
  <c r="D214" i="18"/>
  <c r="D206" i="18"/>
  <c r="E214" i="18"/>
  <c r="H206" i="18"/>
  <c r="F214" i="18"/>
  <c r="F198" i="18"/>
  <c r="D198" i="18"/>
  <c r="F190" i="18"/>
  <c r="C198" i="18"/>
  <c r="H190" i="18"/>
  <c r="E198" i="18"/>
  <c r="G198" i="18"/>
  <c r="H198" i="18"/>
  <c r="E206" i="18"/>
  <c r="F206" i="18"/>
  <c r="G206" i="18"/>
  <c r="G214" i="18"/>
  <c r="H214" i="18"/>
  <c r="F182" i="18"/>
  <c r="C190" i="18"/>
  <c r="G182" i="18"/>
  <c r="B43" i="17"/>
  <c r="B22" i="17"/>
  <c r="B29" i="17"/>
  <c r="B36" i="17"/>
  <c r="B50" i="17"/>
  <c r="B8" i="17"/>
  <c r="B15" i="17"/>
  <c r="B71" i="17"/>
  <c r="B6" i="17"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<sst xmlns="http://schemas.openxmlformats.org/spreadsheetml/2006/main" count="3976" uniqueCount="1865">
  <si>
    <t>Component</t>
  </si>
  <si>
    <t>Scope Type</t>
  </si>
  <si>
    <t>State/Country</t>
  </si>
  <si>
    <t>Funding</t>
  </si>
  <si>
    <t>Program</t>
  </si>
  <si>
    <t>Construction Classifications</t>
  </si>
  <si>
    <t>USAF</t>
  </si>
  <si>
    <t>SM</t>
  </si>
  <si>
    <t>AL</t>
  </si>
  <si>
    <t>SC</t>
  </si>
  <si>
    <t>Commissary</t>
  </si>
  <si>
    <t>Administrative Office/Supply Center</t>
  </si>
  <si>
    <t xml:space="preserve">USA </t>
  </si>
  <si>
    <t>SF</t>
  </si>
  <si>
    <t>AK</t>
  </si>
  <si>
    <t>NAF</t>
  </si>
  <si>
    <t>Exchange</t>
  </si>
  <si>
    <t>Aquatic Training Facility/Bathhouse for military  training, physical fitness, combat training and/or  therapy</t>
  </si>
  <si>
    <t>USN</t>
  </si>
  <si>
    <t>Bays</t>
  </si>
  <si>
    <t>AZ</t>
  </si>
  <si>
    <t>PF</t>
  </si>
  <si>
    <t>Lodging</t>
  </si>
  <si>
    <t>Auditorium/Multipurpose Theater</t>
  </si>
  <si>
    <t>USMC</t>
  </si>
  <si>
    <t>Cabins</t>
  </si>
  <si>
    <t>AR</t>
  </si>
  <si>
    <t>APF</t>
  </si>
  <si>
    <t>MWR</t>
  </si>
  <si>
    <t>Gymnasium/Fieldhouse/Physical Activities</t>
  </si>
  <si>
    <t>Connection</t>
  </si>
  <si>
    <t>CA</t>
  </si>
  <si>
    <t>Privately Financed</t>
  </si>
  <si>
    <t xml:space="preserve">Library </t>
  </si>
  <si>
    <t>Cottages</t>
  </si>
  <si>
    <t>CO</t>
  </si>
  <si>
    <t>Playing Courts and Fields (associated with physical conditioning)</t>
  </si>
  <si>
    <t>Each</t>
  </si>
  <si>
    <t>CT</t>
  </si>
  <si>
    <t>Recreation Center/Day Room/Multipurpose Recreational Facility (Military Personnel)</t>
  </si>
  <si>
    <t>Holes</t>
  </si>
  <si>
    <t>DE</t>
  </si>
  <si>
    <t>Park and Picnic Areas</t>
  </si>
  <si>
    <t>Islands</t>
  </si>
  <si>
    <t>FL</t>
  </si>
  <si>
    <t>Military and Family Assistance Centers</t>
  </si>
  <si>
    <t>Lanes</t>
  </si>
  <si>
    <t>GA</t>
  </si>
  <si>
    <t xml:space="preserve">Arts and Crafts/Skill Development </t>
  </si>
  <si>
    <t>Pads</t>
  </si>
  <si>
    <t>HI</t>
  </si>
  <si>
    <t>Automotive Skill Development Center</t>
  </si>
  <si>
    <t>Pumps</t>
  </si>
  <si>
    <t>ID</t>
  </si>
  <si>
    <t>Campgrounds</t>
  </si>
  <si>
    <t>Rooms</t>
  </si>
  <si>
    <t>IL</t>
  </si>
  <si>
    <t>Outdoor Recreation Pavilion</t>
  </si>
  <si>
    <t>Sites</t>
  </si>
  <si>
    <t>IN</t>
  </si>
  <si>
    <t>Playing Courts and Fields</t>
  </si>
  <si>
    <t>Slips</t>
  </si>
  <si>
    <t>IA</t>
  </si>
  <si>
    <t>Recreation Equipment Issue/Checkout Facility</t>
  </si>
  <si>
    <t>Spaces</t>
  </si>
  <si>
    <t>KS</t>
  </si>
  <si>
    <t>Recreation Swimming Pools/Bathhouse/Aquatic Centers</t>
  </si>
  <si>
    <t>Units</t>
  </si>
  <si>
    <t>KY</t>
  </si>
  <si>
    <t>Youth Centers/Courts/Playing Fields – OCONUS</t>
  </si>
  <si>
    <t>Well</t>
  </si>
  <si>
    <t>LA</t>
  </si>
  <si>
    <t xml:space="preserve">Youth Centers/Courts/Playing Fields – CONUS </t>
  </si>
  <si>
    <t>ME</t>
  </si>
  <si>
    <t>Bowling Centers (16 lanes or less)</t>
  </si>
  <si>
    <t>MD</t>
  </si>
  <si>
    <t xml:space="preserve">Child Development Centers </t>
  </si>
  <si>
    <t>MA</t>
  </si>
  <si>
    <t>Marinas without Resale or Private Berthing</t>
  </si>
  <si>
    <t>MI</t>
  </si>
  <si>
    <t>Information, Tickets and Tours Facilities</t>
  </si>
  <si>
    <t>MN</t>
  </si>
  <si>
    <t>Service Member Techno-Activites Center</t>
  </si>
  <si>
    <t>MS</t>
  </si>
  <si>
    <t>Community Activity and Recreation Centers (Military and Family Members)</t>
  </si>
  <si>
    <t>MO</t>
  </si>
  <si>
    <t>Aero Club</t>
  </si>
  <si>
    <t>MT</t>
  </si>
  <si>
    <t>Amateur Radio Facility</t>
  </si>
  <si>
    <t>NE</t>
  </si>
  <si>
    <t>Joint Service and Military Service Recreation Centers (accommodations/dining and resale facilities)</t>
  </si>
  <si>
    <t>NV</t>
  </si>
  <si>
    <t>Bandstand</t>
  </si>
  <si>
    <t>NH</t>
  </si>
  <si>
    <t>Bathhouse</t>
  </si>
  <si>
    <t>NJ</t>
  </si>
  <si>
    <t>Bowling Centers (more than 16 lanes)</t>
  </si>
  <si>
    <t>NM</t>
  </si>
  <si>
    <t>Car Wash</t>
  </si>
  <si>
    <t>NY</t>
  </si>
  <si>
    <t>Golf Course/Facility</t>
  </si>
  <si>
    <t>NC</t>
  </si>
  <si>
    <t>Marinas/Boathouse/Watercraft Storage</t>
  </si>
  <si>
    <t>ND</t>
  </si>
  <si>
    <t>Open Messes/Military Clubs/Food and Beverage</t>
  </si>
  <si>
    <t>OH</t>
  </si>
  <si>
    <t>Other MWR Resale Outlets</t>
  </si>
  <si>
    <t>OK</t>
  </si>
  <si>
    <t>Outdoor Theater</t>
  </si>
  <si>
    <t>OR</t>
  </si>
  <si>
    <t>Recreational Lodging</t>
  </si>
  <si>
    <t>PA</t>
  </si>
  <si>
    <t>Recreational Water Parks</t>
  </si>
  <si>
    <t>PR</t>
  </si>
  <si>
    <t>Riding Stable</t>
  </si>
  <si>
    <t>RI</t>
  </si>
  <si>
    <t>Rod and Gun Club</t>
  </si>
  <si>
    <t>Recreational Vehicle (RV) Parks and Storage Lots</t>
  </si>
  <si>
    <t>SD</t>
  </si>
  <si>
    <t>Skating Rink (Ice or Roller)</t>
  </si>
  <si>
    <t>TN</t>
  </si>
  <si>
    <t>TX</t>
  </si>
  <si>
    <t>UT</t>
  </si>
  <si>
    <t>VT</t>
  </si>
  <si>
    <t>VA</t>
  </si>
  <si>
    <t>WA</t>
  </si>
  <si>
    <t>WV</t>
  </si>
  <si>
    <t>WI</t>
  </si>
  <si>
    <t>WY</t>
  </si>
  <si>
    <t>Afghanistan</t>
  </si>
  <si>
    <t>PCS Lodging Facility (in support of official PCS travel, operated as MWR Category C)</t>
  </si>
  <si>
    <t>Bahrain</t>
  </si>
  <si>
    <t>Equipment Rental</t>
  </si>
  <si>
    <t>Belgium</t>
  </si>
  <si>
    <t>Animal Kennels and Care</t>
  </si>
  <si>
    <t>Cuba</t>
  </si>
  <si>
    <t>Exchange Logistical, Administrative, Storage and Maintenance  Facilities outside the United States</t>
  </si>
  <si>
    <t>Djibouti</t>
  </si>
  <si>
    <t>Exchange Facilities required in areas of military conflict, wartime deployments, and in support of  contingency, humanitarian, and peacekeeping operations</t>
  </si>
  <si>
    <t>Germany</t>
  </si>
  <si>
    <t>Exchange Facilities required as integral parts of air terminal, hospital, housing, or other MILCON projects</t>
  </si>
  <si>
    <t>Greece</t>
  </si>
  <si>
    <t xml:space="preserve">Exchange operated laundries and dry cleaning plants, bakeries, dairies, or similar facilities in support of a military mission, wartime deployments, and in support of  contingency, humanitarian, and peacekeeping operations </t>
  </si>
  <si>
    <t>Greenland</t>
  </si>
  <si>
    <t>Retail Stores, Malls, and Shopping Centers</t>
  </si>
  <si>
    <t>Guam</t>
  </si>
  <si>
    <t>Convenience Stores</t>
  </si>
  <si>
    <t>Honduras</t>
  </si>
  <si>
    <t>Automotive repair, gas, and service stations</t>
  </si>
  <si>
    <t>Iraq</t>
  </si>
  <si>
    <t>Packaged beverage stores</t>
  </si>
  <si>
    <t>Italy</t>
  </si>
  <si>
    <t>Laundry and dry cleaning</t>
  </si>
  <si>
    <t>Japan</t>
  </si>
  <si>
    <t>Self-storage</t>
  </si>
  <si>
    <t>Korea, Republic of</t>
  </si>
  <si>
    <t>Name Brand Fast Food</t>
  </si>
  <si>
    <t>Kuwait</t>
  </si>
  <si>
    <t>All Other Exchange Facilities</t>
  </si>
  <si>
    <t>Marshall Islands</t>
  </si>
  <si>
    <t>Exchange Category C – All Facilities</t>
  </si>
  <si>
    <t>Netherlands</t>
  </si>
  <si>
    <t xml:space="preserve">Category A – TDY Lodging Facility (in support of official TDY travel) </t>
  </si>
  <si>
    <t>Norway</t>
  </si>
  <si>
    <t>Category A – PCS Lodging Facility (in support of official PCS travel)</t>
  </si>
  <si>
    <t>Portugal</t>
  </si>
  <si>
    <t>Category B – Stars &amp; Stripes Facilities</t>
  </si>
  <si>
    <t>Qatar</t>
  </si>
  <si>
    <t>Special Purpose Funds: Category C – All Facilities</t>
  </si>
  <si>
    <t>Romania</t>
  </si>
  <si>
    <t>Commissary Store</t>
  </si>
  <si>
    <t>Saudi Arabia</t>
  </si>
  <si>
    <t>Commissary Administrative Offices</t>
  </si>
  <si>
    <t>Singapore</t>
  </si>
  <si>
    <t>Commissary Central Product Processing</t>
  </si>
  <si>
    <t>Spain</t>
  </si>
  <si>
    <t>Banks</t>
  </si>
  <si>
    <t>Turkey</t>
  </si>
  <si>
    <t>Credit Unions</t>
  </si>
  <si>
    <t>United Arab Emirates</t>
  </si>
  <si>
    <t>Family Assistance Centers</t>
  </si>
  <si>
    <t>United Kingdom</t>
  </si>
  <si>
    <t>Museums</t>
  </si>
  <si>
    <t>Monuments and Museums</t>
  </si>
  <si>
    <t>Service Academy Extra-Curricular Activities</t>
  </si>
  <si>
    <t>Thrift Shop</t>
  </si>
  <si>
    <t>Supplemental Mission Funds: Category C – All Facilities</t>
  </si>
  <si>
    <t>Service</t>
  </si>
  <si>
    <t>Service Identifier</t>
  </si>
  <si>
    <t>Installation 
Code
(X XXXX)</t>
  </si>
  <si>
    <t>Ins Code</t>
  </si>
  <si>
    <t>Installation Name</t>
  </si>
  <si>
    <t>State/Territory</t>
  </si>
  <si>
    <t>Country</t>
  </si>
  <si>
    <t>Feedback &amp; Comments</t>
  </si>
  <si>
    <t>Air Force</t>
  </si>
  <si>
    <t>A</t>
  </si>
  <si>
    <t>0108</t>
  </si>
  <si>
    <t>A0108</t>
  </si>
  <si>
    <t>319th Air Expeditionary Group</t>
  </si>
  <si>
    <t>Expeditionary</t>
  </si>
  <si>
    <t>Not Applicable</t>
  </si>
  <si>
    <t>Project Number</t>
  </si>
  <si>
    <t>Installation Name Missing</t>
  </si>
  <si>
    <t>Further Comments</t>
  </si>
  <si>
    <t>0137</t>
  </si>
  <si>
    <t>A0137</t>
  </si>
  <si>
    <t>332nd Balad</t>
  </si>
  <si>
    <t>0114</t>
  </si>
  <si>
    <t>A0114</t>
  </si>
  <si>
    <t>379th Air Expeditionary Wing</t>
  </si>
  <si>
    <t>0134</t>
  </si>
  <si>
    <t>A0134</t>
  </si>
  <si>
    <t>386th Air Expeditionary Wing (Ali Al Salem Air Base)</t>
  </si>
  <si>
    <t>0124</t>
  </si>
  <si>
    <t>A0124</t>
  </si>
  <si>
    <t>405th Air Expeditionary Wing</t>
  </si>
  <si>
    <t>0125</t>
  </si>
  <si>
    <t>A0125</t>
  </si>
  <si>
    <t>407th Air Expeditionary Group</t>
  </si>
  <si>
    <t>0126</t>
  </si>
  <si>
    <t>A0126</t>
  </si>
  <si>
    <t>438th Air Expeditionary Wing</t>
  </si>
  <si>
    <t>0138</t>
  </si>
  <si>
    <t>A0138</t>
  </si>
  <si>
    <t>447th Air Expeditionary Group (Baghdad)</t>
  </si>
  <si>
    <t>0139</t>
  </si>
  <si>
    <t>A0139</t>
  </si>
  <si>
    <t>455th Air Expeditionary Group</t>
  </si>
  <si>
    <t>0127</t>
  </si>
  <si>
    <t>A0127</t>
  </si>
  <si>
    <t>506th Air Expeditionary Group</t>
  </si>
  <si>
    <t>0128</t>
  </si>
  <si>
    <t>A0128</t>
  </si>
  <si>
    <t>64th Air Expeditionary Group</t>
  </si>
  <si>
    <t>Army</t>
  </si>
  <si>
    <t>R</t>
  </si>
  <si>
    <t>0265</t>
  </si>
  <si>
    <t>R0265</t>
  </si>
  <si>
    <t>Aberdeen Proving Ground</t>
  </si>
  <si>
    <t>Maryland</t>
  </si>
  <si>
    <t>United States</t>
  </si>
  <si>
    <t>0266</t>
  </si>
  <si>
    <t>R0266</t>
  </si>
  <si>
    <t>Adelphi Laboratory  Center</t>
  </si>
  <si>
    <t>0231</t>
  </si>
  <si>
    <t>A0231</t>
  </si>
  <si>
    <t>AF Financial Management Fund</t>
  </si>
  <si>
    <t>Virtual</t>
  </si>
  <si>
    <t>0228</t>
  </si>
  <si>
    <t>A0228</t>
  </si>
  <si>
    <t>Air Force 401K</t>
  </si>
  <si>
    <t>0226</t>
  </si>
  <si>
    <t>A0226</t>
  </si>
  <si>
    <t>Air Force Capital Improvements</t>
  </si>
  <si>
    <t>0225</t>
  </si>
  <si>
    <t>A0225</t>
  </si>
  <si>
    <t>Air Force Civilian Welfare</t>
  </si>
  <si>
    <t>0233</t>
  </si>
  <si>
    <t>A0233</t>
  </si>
  <si>
    <t>Air Force Europe - HQ</t>
  </si>
  <si>
    <t>0224</t>
  </si>
  <si>
    <t>A0224</t>
  </si>
  <si>
    <t>Air Force Fisher House</t>
  </si>
  <si>
    <t>0230</t>
  </si>
  <si>
    <t>A0230</t>
  </si>
  <si>
    <t>Air Force Insurance Fund</t>
  </si>
  <si>
    <t>0227</t>
  </si>
  <si>
    <t>A0227</t>
  </si>
  <si>
    <t>Air Force Lodging Fund</t>
  </si>
  <si>
    <t>0185</t>
  </si>
  <si>
    <t>A0185</t>
  </si>
  <si>
    <t>Air Force Materiel Command - HQ</t>
  </si>
  <si>
    <t>0222</t>
  </si>
  <si>
    <t>A0222</t>
  </si>
  <si>
    <t>Air Force Mission Essential Feeding Facility</t>
  </si>
  <si>
    <t>0223</t>
  </si>
  <si>
    <t>A0223</t>
  </si>
  <si>
    <t>Air Force Morale, Welfare, and Recreation</t>
  </si>
  <si>
    <t>0192</t>
  </si>
  <si>
    <t>A0192</t>
  </si>
  <si>
    <t>Air Force Reserve Command - HQ</t>
  </si>
  <si>
    <t>0229</t>
  </si>
  <si>
    <t>A0229</t>
  </si>
  <si>
    <t>Air Force Retirement Fund</t>
  </si>
  <si>
    <t>0132</t>
  </si>
  <si>
    <t>A0132</t>
  </si>
  <si>
    <t>Al Dhafra Air Base</t>
  </si>
  <si>
    <t>OCONUS</t>
  </si>
  <si>
    <t>0163</t>
  </si>
  <si>
    <t>A0163</t>
  </si>
  <si>
    <t>Altus Air Force Base</t>
  </si>
  <si>
    <t>Oklahoma</t>
  </si>
  <si>
    <t>Navy</t>
  </si>
  <si>
    <t>N</t>
  </si>
  <si>
    <t>0590</t>
  </si>
  <si>
    <t>N0590</t>
  </si>
  <si>
    <t>American Forces Travel</t>
  </si>
  <si>
    <t>0267</t>
  </si>
  <si>
    <t>R0267</t>
  </si>
  <si>
    <t>Anniston Army Depot</t>
  </si>
  <si>
    <t>Alabama</t>
  </si>
  <si>
    <t>0570</t>
  </si>
  <si>
    <t>N0570</t>
  </si>
  <si>
    <t>Armed Forces Retirement Home Gulfport</t>
  </si>
  <si>
    <t>Mississippi</t>
  </si>
  <si>
    <t>0569</t>
  </si>
  <si>
    <t>N0569</t>
  </si>
  <si>
    <t>Armed Forces Retirement Home Washington</t>
  </si>
  <si>
    <t>District of Columbia</t>
  </si>
  <si>
    <t>0301</t>
  </si>
  <si>
    <t>R0301</t>
  </si>
  <si>
    <t xml:space="preserve">Army Fisher House </t>
  </si>
  <si>
    <t>0273</t>
  </si>
  <si>
    <t>R0273</t>
  </si>
  <si>
    <t>Army Recreation Machine Program, Europe District</t>
  </si>
  <si>
    <t>0269</t>
  </si>
  <si>
    <t>R0269</t>
  </si>
  <si>
    <t>Army Recreation Machine Program, Far East District</t>
  </si>
  <si>
    <t>0275</t>
  </si>
  <si>
    <t>R0275</t>
  </si>
  <si>
    <t xml:space="preserve">Army Ten-Miler </t>
  </si>
  <si>
    <t>0184</t>
  </si>
  <si>
    <t>A0184</t>
  </si>
  <si>
    <t>Arnold Air Force Base</t>
  </si>
  <si>
    <t>Tennessee</t>
  </si>
  <si>
    <t>0248</t>
  </si>
  <si>
    <t>A0248</t>
  </si>
  <si>
    <t>Aviano Air Base</t>
  </si>
  <si>
    <t>0116</t>
  </si>
  <si>
    <t>A0116</t>
  </si>
  <si>
    <t>Barksdale Air Force Base</t>
  </si>
  <si>
    <t>Louisiana</t>
  </si>
  <si>
    <t>0117</t>
  </si>
  <si>
    <t>A0117</t>
  </si>
  <si>
    <t>Beale Air Force Base</t>
  </si>
  <si>
    <t>California</t>
  </si>
  <si>
    <t>0212</t>
  </si>
  <si>
    <t>A0212</t>
  </si>
  <si>
    <t>Bellows Air Force Station</t>
  </si>
  <si>
    <t>Hawaii</t>
  </si>
  <si>
    <t>0354</t>
  </si>
  <si>
    <t>R0354</t>
  </si>
  <si>
    <t>Bluegrass Army Depot</t>
  </si>
  <si>
    <t>Kentucky</t>
  </si>
  <si>
    <t>0174</t>
  </si>
  <si>
    <t>A0174</t>
  </si>
  <si>
    <t>Buckley Space Force Base</t>
  </si>
  <si>
    <t>Colorado</t>
  </si>
  <si>
    <t>0234</t>
  </si>
  <si>
    <t>A0234</t>
  </si>
  <si>
    <t>Buechel Air Base</t>
  </si>
  <si>
    <t>Marines</t>
  </si>
  <si>
    <t>M</t>
  </si>
  <si>
    <t>0421</t>
  </si>
  <si>
    <t>M0421</t>
  </si>
  <si>
    <t>Camp Elmore</t>
  </si>
  <si>
    <t>Virginia</t>
  </si>
  <si>
    <t>0509</t>
  </si>
  <si>
    <t>N0509</t>
  </si>
  <si>
    <t>Camp Lemonnier</t>
  </si>
  <si>
    <t>0278</t>
  </si>
  <si>
    <t>R0278</t>
  </si>
  <si>
    <t>Camp Mabry</t>
  </si>
  <si>
    <t>Texas</t>
  </si>
  <si>
    <t>0280</t>
  </si>
  <si>
    <t>R0280</t>
  </si>
  <si>
    <t xml:space="preserve">Camp Shelby Joint Forces Training Center </t>
  </si>
  <si>
    <t>0281</t>
  </si>
  <si>
    <t>R0281</t>
  </si>
  <si>
    <t>Camp Stanley</t>
  </si>
  <si>
    <t>0141</t>
  </si>
  <si>
    <t>A0141</t>
  </si>
  <si>
    <t>Cannon Air Force Base</t>
  </si>
  <si>
    <t>New Mexico</t>
  </si>
  <si>
    <t>0129</t>
  </si>
  <si>
    <t>A0129</t>
  </si>
  <si>
    <t>Cape Cod Air Force Station</t>
  </si>
  <si>
    <t>Massachusetts</t>
  </si>
  <si>
    <t>0282</t>
  </si>
  <si>
    <t>R0282</t>
  </si>
  <si>
    <t>Carlisle Barracks</t>
  </si>
  <si>
    <t>Pennsylvania</t>
  </si>
  <si>
    <t>0130</t>
  </si>
  <si>
    <t>A0130</t>
  </si>
  <si>
    <t>Cavalier Air Force Station</t>
  </si>
  <si>
    <t>North Dakota</t>
  </si>
  <si>
    <t>0131</t>
  </si>
  <si>
    <t>A0131</t>
  </si>
  <si>
    <t>Clear Air Force Station</t>
  </si>
  <si>
    <t>Alaska</t>
  </si>
  <si>
    <t>0563</t>
  </si>
  <si>
    <t>N0563</t>
  </si>
  <si>
    <t>CNIC Capital Fund</t>
  </si>
  <si>
    <t>0561</t>
  </si>
  <si>
    <t>N0561</t>
  </si>
  <si>
    <t>CNIC Child and Youth Programs</t>
  </si>
  <si>
    <t>0565</t>
  </si>
  <si>
    <t>N0565</t>
  </si>
  <si>
    <t xml:space="preserve">CNIC Civilian Morale, Welfare and Recreation </t>
  </si>
  <si>
    <t xml:space="preserve">Virtual </t>
  </si>
  <si>
    <t>0562</t>
  </si>
  <si>
    <t>N0562</t>
  </si>
  <si>
    <t>CNIC Family Readiness Warfighter &amp; Family Support</t>
  </si>
  <si>
    <t>0571</t>
  </si>
  <si>
    <t>N0571</t>
  </si>
  <si>
    <t>CNIC Fisher Houses</t>
  </si>
  <si>
    <t>0587</t>
  </si>
  <si>
    <t>N0587</t>
  </si>
  <si>
    <t>CNIC IT Franchise Services</t>
  </si>
  <si>
    <t>0560</t>
  </si>
  <si>
    <t>N0560</t>
  </si>
  <si>
    <t>CNIC Morale, Welfare and Recreation - HQ Mid-South</t>
  </si>
  <si>
    <t>0572</t>
  </si>
  <si>
    <t>N0572</t>
  </si>
  <si>
    <t>CNIC Morale, Welfare and Recreation - HQ WNY</t>
  </si>
  <si>
    <t>0566</t>
  </si>
  <si>
    <t>N0566</t>
  </si>
  <si>
    <t>CNIC Navy Flying Club</t>
  </si>
  <si>
    <t>0472</t>
  </si>
  <si>
    <t>N0472</t>
  </si>
  <si>
    <t>CNIC Navy Wounded Warrior - Casualty Support</t>
  </si>
  <si>
    <t>0473</t>
  </si>
  <si>
    <t>N0473</t>
  </si>
  <si>
    <t>CNIC Retirement Trust Agreement</t>
  </si>
  <si>
    <t>0589</t>
  </si>
  <si>
    <t>N0589</t>
  </si>
  <si>
    <t>CNIC Treasury</t>
  </si>
  <si>
    <t>0283</t>
  </si>
  <si>
    <t>R0283</t>
  </si>
  <si>
    <t>Cold Regions Research and Engineering Laboratory (CRREL)</t>
  </si>
  <si>
    <t>New Hampshire</t>
  </si>
  <si>
    <t>0153</t>
  </si>
  <si>
    <t>A0153</t>
  </si>
  <si>
    <t>Columbus Air Force Base</t>
  </si>
  <si>
    <t>0546</t>
  </si>
  <si>
    <t>N0546</t>
  </si>
  <si>
    <t xml:space="preserve">Commandant Naval District Washington </t>
  </si>
  <si>
    <t>0462</t>
  </si>
  <si>
    <t>N0462</t>
  </si>
  <si>
    <t>Commander Fleet Activities Chinhae</t>
  </si>
  <si>
    <t>0468</t>
  </si>
  <si>
    <t>N0468</t>
  </si>
  <si>
    <t>Commander Fleet Activities Okinawa</t>
  </si>
  <si>
    <t>0465</t>
  </si>
  <si>
    <t>N0465</t>
  </si>
  <si>
    <t>Commander Fleet Activities Sasebo</t>
  </si>
  <si>
    <t>0466</t>
  </si>
  <si>
    <t>N0466</t>
  </si>
  <si>
    <t xml:space="preserve">Commander Fleet Activities Yokosuka </t>
  </si>
  <si>
    <t>0541</t>
  </si>
  <si>
    <t>N0541</t>
  </si>
  <si>
    <t>Commander, Joint Region Marianas</t>
  </si>
  <si>
    <t>0538</t>
  </si>
  <si>
    <t>N0538</t>
  </si>
  <si>
    <t>Commander, Navy Region Europe Africa Central Region</t>
  </si>
  <si>
    <t>0539</t>
  </si>
  <si>
    <t>N0539</t>
  </si>
  <si>
    <t>Commander, Navy Region Hawaii</t>
  </si>
  <si>
    <t>0537</t>
  </si>
  <si>
    <t>N0537</t>
  </si>
  <si>
    <t>Commander, Navy Region Japan</t>
  </si>
  <si>
    <t>0536</t>
  </si>
  <si>
    <t>N0536</t>
  </si>
  <si>
    <t>Commander, Navy Region Korea</t>
  </si>
  <si>
    <t>0545</t>
  </si>
  <si>
    <t>N0545</t>
  </si>
  <si>
    <t>Commander, Navy Region Mid-Atlantic</t>
  </si>
  <si>
    <t>0542</t>
  </si>
  <si>
    <t>N0542</t>
  </si>
  <si>
    <t>Commander, Navy Region Northwest</t>
  </si>
  <si>
    <t>0547</t>
  </si>
  <si>
    <t>N0547</t>
  </si>
  <si>
    <t>Commander, Navy Region Southeast</t>
  </si>
  <si>
    <t>0544</t>
  </si>
  <si>
    <t>N0544</t>
  </si>
  <si>
    <t>Commander, Navy Region Southwest</t>
  </si>
  <si>
    <t>0448</t>
  </si>
  <si>
    <t>N0448</t>
  </si>
  <si>
    <t>Construction Battalion Center Gulfport</t>
  </si>
  <si>
    <t>0106</t>
  </si>
  <si>
    <t>A0106</t>
  </si>
  <si>
    <t>Creech Air Force Base</t>
  </si>
  <si>
    <t>Nevada</t>
  </si>
  <si>
    <t>0213</t>
  </si>
  <si>
    <t>A0213</t>
  </si>
  <si>
    <t>Daegu Air Base</t>
  </si>
  <si>
    <t>0103</t>
  </si>
  <si>
    <t>A0103</t>
  </si>
  <si>
    <t>Davis-Monthan Air Force Base</t>
  </si>
  <si>
    <t>Arizona</t>
  </si>
  <si>
    <t>0286</t>
  </si>
  <si>
    <t>R0286</t>
  </si>
  <si>
    <t>Defense Depot Susquehanna, Pennsylvania (DDSP)</t>
  </si>
  <si>
    <t>0371</t>
  </si>
  <si>
    <t>R0371</t>
  </si>
  <si>
    <t xml:space="preserve">Defense Distribution Depot San Joaquin </t>
  </si>
  <si>
    <t>0290</t>
  </si>
  <si>
    <t>R0290</t>
  </si>
  <si>
    <t xml:space="preserve">Defense Finance and Accounting Service (DFAS)-Indianapolis </t>
  </si>
  <si>
    <t>Indiana</t>
  </si>
  <si>
    <t>0292</t>
  </si>
  <si>
    <t>R0292</t>
  </si>
  <si>
    <t xml:space="preserve">Defense General Supply Center (DGSC) Richmond </t>
  </si>
  <si>
    <t>0420</t>
  </si>
  <si>
    <t>R0420</t>
  </si>
  <si>
    <t>Defense General Supply, Belvoir</t>
  </si>
  <si>
    <t>0287</t>
  </si>
  <si>
    <t>R0287</t>
  </si>
  <si>
    <t xml:space="preserve">Defense Intelligence Agency </t>
  </si>
  <si>
    <t>0293</t>
  </si>
  <si>
    <t>R0293</t>
  </si>
  <si>
    <t>Defense Logistics Agency (DLA) Columbus</t>
  </si>
  <si>
    <t>Ohio</t>
  </si>
  <si>
    <t>0295</t>
  </si>
  <si>
    <t>R0295</t>
  </si>
  <si>
    <t xml:space="preserve">Defense Logistics Services Center (DLSC) Battle Creek </t>
  </si>
  <si>
    <t>Michigan</t>
  </si>
  <si>
    <t>0291</t>
  </si>
  <si>
    <t>R0291</t>
  </si>
  <si>
    <t xml:space="preserve">DFAS-Texarkana </t>
  </si>
  <si>
    <t>0288</t>
  </si>
  <si>
    <t>R0288</t>
  </si>
  <si>
    <t xml:space="preserve">Directorate of Emergency Services (DES) Fort Belvoir </t>
  </si>
  <si>
    <t>0190</t>
  </si>
  <si>
    <t>A0190</t>
  </si>
  <si>
    <t>Dobbins Air Reserve Base</t>
  </si>
  <si>
    <t>Georgia</t>
  </si>
  <si>
    <t>0296</t>
  </si>
  <si>
    <t>R0296</t>
  </si>
  <si>
    <t>DoD Concessions Committee</t>
  </si>
  <si>
    <t>0164</t>
  </si>
  <si>
    <t>A0164</t>
  </si>
  <si>
    <t>Dover Air Force Base</t>
  </si>
  <si>
    <t>Delaware</t>
  </si>
  <si>
    <t>0297</t>
  </si>
  <si>
    <t>R0297</t>
  </si>
  <si>
    <t>Dragon Hill Lodge</t>
  </si>
  <si>
    <t>0191</t>
  </si>
  <si>
    <t>A0191</t>
  </si>
  <si>
    <t>Duke Field</t>
  </si>
  <si>
    <t>Florida</t>
  </si>
  <si>
    <t>0118</t>
  </si>
  <si>
    <t>A0118</t>
  </si>
  <si>
    <t>Dyess Air Force Base</t>
  </si>
  <si>
    <t>0299</t>
  </si>
  <si>
    <t>R0299</t>
  </si>
  <si>
    <t>Edelweiss Lodge and Resort</t>
  </si>
  <si>
    <t>0178</t>
  </si>
  <si>
    <t>A0178</t>
  </si>
  <si>
    <t>Edwards Air Force Base</t>
  </si>
  <si>
    <t>0179</t>
  </si>
  <si>
    <t>A0179</t>
  </si>
  <si>
    <t>Eglin Air Force Base</t>
  </si>
  <si>
    <t>0214</t>
  </si>
  <si>
    <t>A0214</t>
  </si>
  <si>
    <t>Eielson Air Force Base</t>
  </si>
  <si>
    <t>0104</t>
  </si>
  <si>
    <t>A0104</t>
  </si>
  <si>
    <t>Ellsworth Air Force Base</t>
  </si>
  <si>
    <t>South Dakota</t>
  </si>
  <si>
    <t>0119</t>
  </si>
  <si>
    <t>A0119</t>
  </si>
  <si>
    <t>F. E. Warren Air Force Base</t>
  </si>
  <si>
    <t>Wyoming</t>
  </si>
  <si>
    <t>0105</t>
  </si>
  <si>
    <t>A0105</t>
  </si>
  <si>
    <t>Fairchild Air Force Base</t>
  </si>
  <si>
    <t>Washington</t>
  </si>
  <si>
    <t>0303</t>
  </si>
  <si>
    <t>R0303</t>
  </si>
  <si>
    <t>Fort Belvoir</t>
  </si>
  <si>
    <t>0305</t>
  </si>
  <si>
    <t>R0305</t>
  </si>
  <si>
    <t>Fort Bliss</t>
  </si>
  <si>
    <t>0309</t>
  </si>
  <si>
    <t>R0309</t>
  </si>
  <si>
    <t>Fort Carson</t>
  </si>
  <si>
    <t>0317</t>
  </si>
  <si>
    <t>R0317</t>
  </si>
  <si>
    <t>Fort Cavazos</t>
  </si>
  <si>
    <t>0310</t>
  </si>
  <si>
    <t>R0310</t>
  </si>
  <si>
    <t xml:space="preserve">Fort Detrick </t>
  </si>
  <si>
    <t>0311</t>
  </si>
  <si>
    <t>R0311</t>
  </si>
  <si>
    <t>Fort Devens</t>
  </si>
  <si>
    <t>0313</t>
  </si>
  <si>
    <t>R0313</t>
  </si>
  <si>
    <t>Fort George G Meade</t>
  </si>
  <si>
    <t>0316</t>
  </si>
  <si>
    <t>R0316</t>
  </si>
  <si>
    <t>Fort Hamilton</t>
  </si>
  <si>
    <t>New York</t>
  </si>
  <si>
    <t>0321</t>
  </si>
  <si>
    <t>R0321</t>
  </si>
  <si>
    <t>Fort Jackson</t>
  </si>
  <si>
    <t>South Carolina</t>
  </si>
  <si>
    <t>0322</t>
  </si>
  <si>
    <t>R0322</t>
  </si>
  <si>
    <t>Fort Knox</t>
  </si>
  <si>
    <t>0304</t>
  </si>
  <si>
    <t>R0304</t>
  </si>
  <si>
    <t>Fort Moore</t>
  </si>
  <si>
    <t>0329</t>
  </si>
  <si>
    <t>R0329</t>
  </si>
  <si>
    <t>Fort Novosel</t>
  </si>
  <si>
    <t>0331</t>
  </si>
  <si>
    <t>R0331</t>
  </si>
  <si>
    <t>Fort Stewart-Hunter Army Airfield</t>
  </si>
  <si>
    <t>0332</t>
  </si>
  <si>
    <t>R0332</t>
  </si>
  <si>
    <t>Fort Wainwright / USAG Alaska</t>
  </si>
  <si>
    <t>0247</t>
  </si>
  <si>
    <t>A0247</t>
  </si>
  <si>
    <t>Ghedi Air Base</t>
  </si>
  <si>
    <t>0208</t>
  </si>
  <si>
    <t>A0208</t>
  </si>
  <si>
    <t>Goodfellow Air Force Base</t>
  </si>
  <si>
    <t>0120</t>
  </si>
  <si>
    <t>A0120</t>
  </si>
  <si>
    <t>Grand Forks Air Force Base</t>
  </si>
  <si>
    <t>0194</t>
  </si>
  <si>
    <t>A0194</t>
  </si>
  <si>
    <t>Greater Pittsburgh Air Force Base</t>
  </si>
  <si>
    <t>0195</t>
  </si>
  <si>
    <t>A0195</t>
  </si>
  <si>
    <t>Grissom Air Force Base</t>
  </si>
  <si>
    <t>0333</t>
  </si>
  <si>
    <t>R0333</t>
  </si>
  <si>
    <t>Hale Koa Hotel</t>
  </si>
  <si>
    <t>0180</t>
  </si>
  <si>
    <t>A0180</t>
  </si>
  <si>
    <t>Hanscom Air Force Base</t>
  </si>
  <si>
    <t>0441</t>
  </si>
  <si>
    <t>M0441</t>
  </si>
  <si>
    <t>Headquarters Marine Corps</t>
  </si>
  <si>
    <t>0186</t>
  </si>
  <si>
    <t>A0186</t>
  </si>
  <si>
    <t>Hill Air Force Base</t>
  </si>
  <si>
    <t>Utah</t>
  </si>
  <si>
    <t>0142</t>
  </si>
  <si>
    <t>A0142</t>
  </si>
  <si>
    <t>Holloman Air Force Base</t>
  </si>
  <si>
    <t>0196</t>
  </si>
  <si>
    <t>A0196</t>
  </si>
  <si>
    <t>Homestead Air Reserve Base</t>
  </si>
  <si>
    <t>0336</t>
  </si>
  <si>
    <t>R0336</t>
  </si>
  <si>
    <t>HQ US Army (USAR) Japan</t>
  </si>
  <si>
    <t>0294</t>
  </si>
  <si>
    <t>R0294</t>
  </si>
  <si>
    <t>HQ, Defense Logistics Agency</t>
  </si>
  <si>
    <t>0337</t>
  </si>
  <si>
    <t>R0337</t>
  </si>
  <si>
    <t>HQ, Europe Oversight</t>
  </si>
  <si>
    <t>0262</t>
  </si>
  <si>
    <t>R0262</t>
  </si>
  <si>
    <t>HQ, IMCOM</t>
  </si>
  <si>
    <t>0339</t>
  </si>
  <si>
    <t>R0339</t>
  </si>
  <si>
    <t xml:space="preserve">HQ, Surface Deployment &amp; Distribution Center </t>
  </si>
  <si>
    <t>Illinois</t>
  </si>
  <si>
    <t>0340</t>
  </si>
  <si>
    <t>R0340</t>
  </si>
  <si>
    <t xml:space="preserve">HQ, US Army South (USARSO) </t>
  </si>
  <si>
    <t>0341</t>
  </si>
  <si>
    <t>R0341</t>
  </si>
  <si>
    <t>Hunter Army Airfield</t>
  </si>
  <si>
    <t>0144</t>
  </si>
  <si>
    <t>A0144</t>
  </si>
  <si>
    <t>Hurlburt Field</t>
  </si>
  <si>
    <t>0344</t>
  </si>
  <si>
    <t>R0344</t>
  </si>
  <si>
    <t>IMCOM Europe Region</t>
  </si>
  <si>
    <t>0253</t>
  </si>
  <si>
    <t>A0253</t>
  </si>
  <si>
    <t>Incirlik Air Base</t>
  </si>
  <si>
    <t>0249</t>
  </si>
  <si>
    <t>A0249</t>
  </si>
  <si>
    <t>Izmir Air Station</t>
  </si>
  <si>
    <t>0145</t>
  </si>
  <si>
    <t>A0145</t>
  </si>
  <si>
    <t>Joint Base Anacostia-Bolling</t>
  </si>
  <si>
    <t>0204</t>
  </si>
  <si>
    <t>A0204</t>
  </si>
  <si>
    <t xml:space="preserve">Joint Base Andrews </t>
  </si>
  <si>
    <t>0256</t>
  </si>
  <si>
    <t>A0256</t>
  </si>
  <si>
    <t>Joint Base Charleston</t>
  </si>
  <si>
    <t>0255</t>
  </si>
  <si>
    <t>A0255</t>
  </si>
  <si>
    <t>Joint Base Elmendorf-Richardson</t>
  </si>
  <si>
    <t>0261</t>
  </si>
  <si>
    <t>A0261</t>
  </si>
  <si>
    <t>Joint Base Langley-Eustis</t>
  </si>
  <si>
    <t>R0261</t>
  </si>
  <si>
    <t>0348</t>
  </si>
  <si>
    <t>R0348</t>
  </si>
  <si>
    <t>Joint Base Lewis-McChord</t>
  </si>
  <si>
    <t>0254</t>
  </si>
  <si>
    <t>A0254</t>
  </si>
  <si>
    <t>Joint Base McGuire-Dix-Lakehurst</t>
  </si>
  <si>
    <t>New Jersey</t>
  </si>
  <si>
    <t>0349</t>
  </si>
  <si>
    <t>R0349</t>
  </si>
  <si>
    <t>Joint Base Myer-Henderson Hall</t>
  </si>
  <si>
    <t>0426</t>
  </si>
  <si>
    <t>M0426</t>
  </si>
  <si>
    <t>Joint Base Myer-Henderson Hall (Henderson Hall)</t>
  </si>
  <si>
    <t>0489</t>
  </si>
  <si>
    <t>N0489</t>
  </si>
  <si>
    <t>Joint Base Pearl Harbor-Hickam</t>
  </si>
  <si>
    <t>A0262</t>
  </si>
  <si>
    <t>Joint Base San Antonio</t>
  </si>
  <si>
    <t>0464</t>
  </si>
  <si>
    <t>N0464</t>
  </si>
  <si>
    <t xml:space="preserve">Joint Expeditionary Base Little Creek-Fort Story </t>
  </si>
  <si>
    <t>0350</t>
  </si>
  <si>
    <t>R0350</t>
  </si>
  <si>
    <t>Joint Multinational Readiness Center (JMRC), Hohenfels</t>
  </si>
  <si>
    <t>0217</t>
  </si>
  <si>
    <t>A0217</t>
  </si>
  <si>
    <t>Kadena Air Base</t>
  </si>
  <si>
    <t>0250</t>
  </si>
  <si>
    <t>A0250</t>
  </si>
  <si>
    <t>Kalkar Air Station</t>
  </si>
  <si>
    <t>0263</t>
  </si>
  <si>
    <t>A0263</t>
  </si>
  <si>
    <t>Kandahar Airfield</t>
  </si>
  <si>
    <t>0154</t>
  </si>
  <si>
    <t>A0154</t>
  </si>
  <si>
    <t>Keesler Air Force Base</t>
  </si>
  <si>
    <t>0182</t>
  </si>
  <si>
    <t>A0182</t>
  </si>
  <si>
    <t>Kirtland Air Force Base</t>
  </si>
  <si>
    <t>0235</t>
  </si>
  <si>
    <t>A0235</t>
  </si>
  <si>
    <t>Kleine Brogel Air Base</t>
  </si>
  <si>
    <t>0335</t>
  </si>
  <si>
    <t>R0335</t>
  </si>
  <si>
    <t>Korea Region Oversight</t>
  </si>
  <si>
    <t>0218</t>
  </si>
  <si>
    <t>A0218</t>
  </si>
  <si>
    <t>Kunsan Air Base</t>
  </si>
  <si>
    <t>0170</t>
  </si>
  <si>
    <t>A0170</t>
  </si>
  <si>
    <t>Lajes Field</t>
  </si>
  <si>
    <t>0352</t>
  </si>
  <si>
    <t>R0352</t>
  </si>
  <si>
    <t>Landstuhl Regional Medical Center</t>
  </si>
  <si>
    <t>0156</t>
  </si>
  <si>
    <t>A0156</t>
  </si>
  <si>
    <t>Laughlin Air Force Base</t>
  </si>
  <si>
    <t>0353</t>
  </si>
  <si>
    <t>R0353</t>
  </si>
  <si>
    <t>Letterkenny Army Depot</t>
  </si>
  <si>
    <t>0166</t>
  </si>
  <si>
    <t>A0166</t>
  </si>
  <si>
    <t>Little Rock Air Force Base</t>
  </si>
  <si>
    <t>Arkansas</t>
  </si>
  <si>
    <t>0183</t>
  </si>
  <si>
    <t>A0183</t>
  </si>
  <si>
    <t>Los Angeles Space Force Base</t>
  </si>
  <si>
    <t>0146</t>
  </si>
  <si>
    <t>A0146</t>
  </si>
  <si>
    <t>Luke Air Force Base</t>
  </si>
  <si>
    <t>0148</t>
  </si>
  <si>
    <t>A0148</t>
  </si>
  <si>
    <t>MacDill Air Force Base</t>
  </si>
  <si>
    <t>0121</t>
  </si>
  <si>
    <t>A0121</t>
  </si>
  <si>
    <t>Malmstrom Air Force Base</t>
  </si>
  <si>
    <t>Montana</t>
  </si>
  <si>
    <t>0197</t>
  </si>
  <si>
    <t>A0197</t>
  </si>
  <si>
    <t>March Air Reserve Base</t>
  </si>
  <si>
    <t>0419</t>
  </si>
  <si>
    <t>M0419</t>
  </si>
  <si>
    <t>Marine Barracks, Washington, D.C.</t>
  </si>
  <si>
    <t>0437</t>
  </si>
  <si>
    <t>M0437</t>
  </si>
  <si>
    <t>Marine Corps Air Ground Combat Center, Twentynine Palms</t>
  </si>
  <si>
    <t>0424</t>
  </si>
  <si>
    <t>M0424</t>
  </si>
  <si>
    <t>Marine Corps Air Station Cherry Point</t>
  </si>
  <si>
    <t>North Carolina</t>
  </si>
  <si>
    <t>0427</t>
  </si>
  <si>
    <t>M0427</t>
  </si>
  <si>
    <t>Marine Corps Air Station Iwakuni, Japan</t>
  </si>
  <si>
    <t>0429</t>
  </si>
  <si>
    <t>M0429</t>
  </si>
  <si>
    <t>Marine Corps Air Station Miramar</t>
  </si>
  <si>
    <t>0438</t>
  </si>
  <si>
    <t>M0438</t>
  </si>
  <si>
    <t>Marine Corps Air Station Yuma</t>
  </si>
  <si>
    <t>0428</t>
  </si>
  <si>
    <t>M0428</t>
  </si>
  <si>
    <t>Marine Corps Base Camp Lejeune</t>
  </si>
  <si>
    <t>0431</t>
  </si>
  <si>
    <t>M0431</t>
  </si>
  <si>
    <t>Marine Corps Base Camp Pendleton</t>
  </si>
  <si>
    <t>0423</t>
  </si>
  <si>
    <t>M0423</t>
  </si>
  <si>
    <t>Marine Corps Base Camp Smedley D. Butler</t>
  </si>
  <si>
    <t>0425</t>
  </si>
  <si>
    <t>M0425</t>
  </si>
  <si>
    <t>Marine Corps Base Hawaii</t>
  </si>
  <si>
    <t>0432</t>
  </si>
  <si>
    <t>M0432</t>
  </si>
  <si>
    <t>Marine Corps Base Quantico</t>
  </si>
  <si>
    <t>0434</t>
  </si>
  <si>
    <t>M0434</t>
  </si>
  <si>
    <t>Marine Corps Community Services (MCCS) South Carolina</t>
  </si>
  <si>
    <t>M0420</t>
  </si>
  <si>
    <t>Marine Corps Logistics Base Albany</t>
  </si>
  <si>
    <t>0433</t>
  </si>
  <si>
    <t>M0433</t>
  </si>
  <si>
    <t>Marine Corps Recruit Depot San Diego</t>
  </si>
  <si>
    <t>0440</t>
  </si>
  <si>
    <t>M0440</t>
  </si>
  <si>
    <t>Marine Corps Recruiting Command Garden City</t>
  </si>
  <si>
    <t>0206</t>
  </si>
  <si>
    <t>A0206</t>
  </si>
  <si>
    <t>Maxwell Air Force Base</t>
  </si>
  <si>
    <t>0355</t>
  </si>
  <si>
    <t>R0355</t>
  </si>
  <si>
    <t>McAlester Army Ammunition Plant</t>
  </si>
  <si>
    <t>0111</t>
  </si>
  <si>
    <t>A0111</t>
  </si>
  <si>
    <t>McConnell Air Force Base</t>
  </si>
  <si>
    <t>Kansas</t>
  </si>
  <si>
    <t>0588</t>
  </si>
  <si>
    <t>N0588</t>
  </si>
  <si>
    <t>Military Ticket Program</t>
  </si>
  <si>
    <t>0198</t>
  </si>
  <si>
    <t>A0198</t>
  </si>
  <si>
    <t>Minneapolis-St Paul Air Reserve Station</t>
  </si>
  <si>
    <t>Minnesota</t>
  </si>
  <si>
    <t>0110</t>
  </si>
  <si>
    <t>A0110</t>
  </si>
  <si>
    <t>Minot Air Force Base</t>
  </si>
  <si>
    <t>0215</t>
  </si>
  <si>
    <t>A0215</t>
  </si>
  <si>
    <t>Misawa Air Base</t>
  </si>
  <si>
    <t>0157</t>
  </si>
  <si>
    <t>A0157</t>
  </si>
  <si>
    <t>Moody Air Force Base</t>
  </si>
  <si>
    <t>0246</t>
  </si>
  <si>
    <t>A0246</t>
  </si>
  <si>
    <t>Moron Air Base</t>
  </si>
  <si>
    <t>0147</t>
  </si>
  <si>
    <t>A0147</t>
  </si>
  <si>
    <t>Mountain Home Air Force Base</t>
  </si>
  <si>
    <t>Idaho</t>
  </si>
  <si>
    <t>0357</t>
  </si>
  <si>
    <t>R0357</t>
  </si>
  <si>
    <t xml:space="preserve">National Geospatial-Intelligence Agency (NGA) East </t>
  </si>
  <si>
    <t>0358</t>
  </si>
  <si>
    <t>R0358</t>
  </si>
  <si>
    <t xml:space="preserve">National Geospatial-Intelligence Agency (NGA) West </t>
  </si>
  <si>
    <t>Missouri</t>
  </si>
  <si>
    <t>0359</t>
  </si>
  <si>
    <t>R0359</t>
  </si>
  <si>
    <t>National Ground Intelligence</t>
  </si>
  <si>
    <t>R0419</t>
  </si>
  <si>
    <t>National Security Agency</t>
  </si>
  <si>
    <t>0239</t>
  </si>
  <si>
    <t>A0239</t>
  </si>
  <si>
    <t>NATO Air Base Geilenkirchen</t>
  </si>
  <si>
    <t>0360</t>
  </si>
  <si>
    <t>R0360</t>
  </si>
  <si>
    <t>NATO School - Oberammergau</t>
  </si>
  <si>
    <t>0503</t>
  </si>
  <si>
    <t>N0503</t>
  </si>
  <si>
    <t xml:space="preserve">Naval Air Facility El Centro </t>
  </si>
  <si>
    <t>0478</t>
  </si>
  <si>
    <t>N0478</t>
  </si>
  <si>
    <t xml:space="preserve">Naval Air Station Corpus Christi </t>
  </si>
  <si>
    <t>0497</t>
  </si>
  <si>
    <t>N0497</t>
  </si>
  <si>
    <t xml:space="preserve">Naval Air Station Fallon </t>
  </si>
  <si>
    <t>0449</t>
  </si>
  <si>
    <t>N0449</t>
  </si>
  <si>
    <t xml:space="preserve">Naval Air Station Jacksonville </t>
  </si>
  <si>
    <t>0474</t>
  </si>
  <si>
    <t>N0474</t>
  </si>
  <si>
    <t xml:space="preserve">Naval Air Station Joint Reserve Base Fort Worth </t>
  </si>
  <si>
    <t>0480</t>
  </si>
  <si>
    <t>N0480</t>
  </si>
  <si>
    <t>Naval Air Station Joint Reserve Base New Orleans</t>
  </si>
  <si>
    <t>0446</t>
  </si>
  <si>
    <t>N0446</t>
  </si>
  <si>
    <t>Naval Air Station Key West</t>
  </si>
  <si>
    <t>0479</t>
  </si>
  <si>
    <t>N0479</t>
  </si>
  <si>
    <t xml:space="preserve">Naval Air Station Kingsville </t>
  </si>
  <si>
    <t>0506</t>
  </si>
  <si>
    <t>N0506</t>
  </si>
  <si>
    <t xml:space="preserve">Naval Air Station Lemoore </t>
  </si>
  <si>
    <t>0475</t>
  </si>
  <si>
    <t>N0475</t>
  </si>
  <si>
    <t xml:space="preserve">Naval Air Station Meridian </t>
  </si>
  <si>
    <t>0451</t>
  </si>
  <si>
    <t>N0451</t>
  </si>
  <si>
    <t>Naval Air Station Oceana</t>
  </si>
  <si>
    <t>0482</t>
  </si>
  <si>
    <t>N0482</t>
  </si>
  <si>
    <t>Naval Air Station Patuxent River</t>
  </si>
  <si>
    <t>0476</t>
  </si>
  <si>
    <t>N0476</t>
  </si>
  <si>
    <t>Naval Air Station Pensacola</t>
  </si>
  <si>
    <t>0493</t>
  </si>
  <si>
    <t>N0493</t>
  </si>
  <si>
    <t xml:space="preserve">Naval Air Station Whidbey Island </t>
  </si>
  <si>
    <t>0477</t>
  </si>
  <si>
    <t>N0477</t>
  </si>
  <si>
    <t>Naval Air Station Whiting Field Milton</t>
  </si>
  <si>
    <t>0504</t>
  </si>
  <si>
    <t>N0504</t>
  </si>
  <si>
    <t>Naval Air Weapons Station China Lake</t>
  </si>
  <si>
    <t>0498</t>
  </si>
  <si>
    <t>N0498</t>
  </si>
  <si>
    <t>Naval Base Coronado</t>
  </si>
  <si>
    <t>0501</t>
  </si>
  <si>
    <t>N0501</t>
  </si>
  <si>
    <t>Naval Base Guam</t>
  </si>
  <si>
    <t>0492</t>
  </si>
  <si>
    <t>N0492</t>
  </si>
  <si>
    <t>Naval Base Kitsap</t>
  </si>
  <si>
    <t>0514</t>
  </si>
  <si>
    <t>N0514</t>
  </si>
  <si>
    <t>Naval Base Point Loma</t>
  </si>
  <si>
    <t>0540</t>
  </si>
  <si>
    <t>N0540</t>
  </si>
  <si>
    <t>Naval Base San Diego</t>
  </si>
  <si>
    <t>0500</t>
  </si>
  <si>
    <t>N0500</t>
  </si>
  <si>
    <t>Naval Base Ventura County</t>
  </si>
  <si>
    <t>0452</t>
  </si>
  <si>
    <t>N0452</t>
  </si>
  <si>
    <t>Naval Magazine Indian Island</t>
  </si>
  <si>
    <t>0513</t>
  </si>
  <si>
    <t>N0513</t>
  </si>
  <si>
    <t>Naval Ordnance Test Unit Cape Canaveral</t>
  </si>
  <si>
    <t>0494</t>
  </si>
  <si>
    <t>N0494</t>
  </si>
  <si>
    <t xml:space="preserve">Naval Station Everett </t>
  </si>
  <si>
    <t>0444</t>
  </si>
  <si>
    <t>N0444</t>
  </si>
  <si>
    <t>Naval Station Great Lakes</t>
  </si>
  <si>
    <t>0445</t>
  </si>
  <si>
    <t>N0445</t>
  </si>
  <si>
    <t>Naval Station Mayport</t>
  </si>
  <si>
    <t>0460</t>
  </si>
  <si>
    <t>N0460</t>
  </si>
  <si>
    <t xml:space="preserve">Naval Station Newport </t>
  </si>
  <si>
    <t>Rhode Island</t>
  </si>
  <si>
    <t>0455</t>
  </si>
  <si>
    <t>N0455</t>
  </si>
  <si>
    <t xml:space="preserve">Naval Station Norfolk </t>
  </si>
  <si>
    <t>0516</t>
  </si>
  <si>
    <t>N0516</t>
  </si>
  <si>
    <t xml:space="preserve">Naval Submarine Base Kings Bay </t>
  </si>
  <si>
    <t>0463</t>
  </si>
  <si>
    <t>N0463</t>
  </si>
  <si>
    <t>Naval Submarine Base New London</t>
  </si>
  <si>
    <t>Connecticut</t>
  </si>
  <si>
    <t>0502</t>
  </si>
  <si>
    <t>N0502</t>
  </si>
  <si>
    <t>Naval Support Activity Andersen</t>
  </si>
  <si>
    <t>0485</t>
  </si>
  <si>
    <t>N0485</t>
  </si>
  <si>
    <t>Naval Support Activity Annapolis</t>
  </si>
  <si>
    <t>0484</t>
  </si>
  <si>
    <t>N0484</t>
  </si>
  <si>
    <t>Naval Support Activity Bethesda</t>
  </si>
  <si>
    <t>0443</t>
  </si>
  <si>
    <t>N0443</t>
  </si>
  <si>
    <t>0456</t>
  </si>
  <si>
    <t>N0456</t>
  </si>
  <si>
    <t>Naval Support Activity Hampton Roads</t>
  </si>
  <si>
    <t>0457</t>
  </si>
  <si>
    <t>N0457</t>
  </si>
  <si>
    <t>Naval Support Activity Mechanicsburg</t>
  </si>
  <si>
    <t>0505</t>
  </si>
  <si>
    <t>N0505</t>
  </si>
  <si>
    <t xml:space="preserve">Naval Support Activity Mechanicsburg Det </t>
  </si>
  <si>
    <t>0481</t>
  </si>
  <si>
    <t>N0481</t>
  </si>
  <si>
    <t xml:space="preserve">Naval Support Activity Mid-South </t>
  </si>
  <si>
    <t>0496</t>
  </si>
  <si>
    <t>N0496</t>
  </si>
  <si>
    <t>Naval Support Activity Monterey</t>
  </si>
  <si>
    <t>0510</t>
  </si>
  <si>
    <t>N0510</t>
  </si>
  <si>
    <t>Naval Support Activity Orlando</t>
  </si>
  <si>
    <t>0447</t>
  </si>
  <si>
    <t>N0447</t>
  </si>
  <si>
    <t>Naval Support Activity Panama City</t>
  </si>
  <si>
    <t>0458</t>
  </si>
  <si>
    <t>N0458</t>
  </si>
  <si>
    <t>Naval Support Activity Saratoga Springs</t>
  </si>
  <si>
    <t>0487</t>
  </si>
  <si>
    <t>N0487</t>
  </si>
  <si>
    <t>Naval Support Activity South Potomac Dahlgren</t>
  </si>
  <si>
    <t>0520</t>
  </si>
  <si>
    <t>N0520</t>
  </si>
  <si>
    <t>Naval Support Activity Wallops Island</t>
  </si>
  <si>
    <t>0483</t>
  </si>
  <si>
    <t>N0483</t>
  </si>
  <si>
    <t>Naval Support Facility Indian Head</t>
  </si>
  <si>
    <t>0459</t>
  </si>
  <si>
    <t>N0459</t>
  </si>
  <si>
    <t>Naval Weapons Station Earle Colts Neck</t>
  </si>
  <si>
    <t>0515</t>
  </si>
  <si>
    <t>N0515</t>
  </si>
  <si>
    <t>Naval Weapons Station Seal Beach</t>
  </si>
  <si>
    <t>0450</t>
  </si>
  <si>
    <t>N0450</t>
  </si>
  <si>
    <t>Naval Weapons Station Yorktown</t>
  </si>
  <si>
    <t>0495</t>
  </si>
  <si>
    <t>N0495</t>
  </si>
  <si>
    <t>Navy Recreation Area Jim Creek</t>
  </si>
  <si>
    <t>0491</t>
  </si>
  <si>
    <t>N0491</t>
  </si>
  <si>
    <t>Navy Recreation Area Pacific Beach</t>
  </si>
  <si>
    <t>0507</t>
  </si>
  <si>
    <t>N0507</t>
  </si>
  <si>
    <t>Navy Recreation Area Solomons</t>
  </si>
  <si>
    <t>0149</t>
  </si>
  <si>
    <t>A0149</t>
  </si>
  <si>
    <t>Nellis Air Force Base</t>
  </si>
  <si>
    <t>0199</t>
  </si>
  <si>
    <t>A0199</t>
  </si>
  <si>
    <t>Niagara Falls Air Reserve Station</t>
  </si>
  <si>
    <t>0453</t>
  </si>
  <si>
    <t>N0453</t>
  </si>
  <si>
    <t>Norfolk Naval Shipyard</t>
  </si>
  <si>
    <t>0361</t>
  </si>
  <si>
    <t>R0361</t>
  </si>
  <si>
    <t>Office of Chief of Chaplains (OCCH)</t>
  </si>
  <si>
    <t>0112</t>
  </si>
  <si>
    <t>A0112</t>
  </si>
  <si>
    <t>Offutt Air Force Base</t>
  </si>
  <si>
    <t>Nebraska</t>
  </si>
  <si>
    <t>0220</t>
  </si>
  <si>
    <t>A0220</t>
  </si>
  <si>
    <t>Osan Air Base</t>
  </si>
  <si>
    <t>0568</t>
  </si>
  <si>
    <t>N0568</t>
  </si>
  <si>
    <t>OSD CNIC Millington</t>
  </si>
  <si>
    <t>0490</t>
  </si>
  <si>
    <t>N0490</t>
  </si>
  <si>
    <t>Pacific Missile Range Facility Barking Sands</t>
  </si>
  <si>
    <t>0181</t>
  </si>
  <si>
    <t>A0181</t>
  </si>
  <si>
    <t>Patrick Space Force Base</t>
  </si>
  <si>
    <t>0205</t>
  </si>
  <si>
    <t>A0205</t>
  </si>
  <si>
    <t>Pentagon</t>
  </si>
  <si>
    <t>0365</t>
  </si>
  <si>
    <t>R0365</t>
  </si>
  <si>
    <t>Pentagon Athletic Center (PAC)</t>
  </si>
  <si>
    <t>0173</t>
  </si>
  <si>
    <t>A0173</t>
  </si>
  <si>
    <t>Peterson Space Force Base</t>
  </si>
  <si>
    <t>0200</t>
  </si>
  <si>
    <t>A0200</t>
  </si>
  <si>
    <t>Portland International Airport Air Guard Station</t>
  </si>
  <si>
    <t>Oregon</t>
  </si>
  <si>
    <t>0461</t>
  </si>
  <si>
    <t>N0461</t>
  </si>
  <si>
    <t>Portsmouth Naval Shipyard</t>
  </si>
  <si>
    <t>0123</t>
  </si>
  <si>
    <t>A0123</t>
  </si>
  <si>
    <t>Prince Sultan Air Base</t>
  </si>
  <si>
    <t>R0421</t>
  </si>
  <si>
    <t>Pueblo Army Depot</t>
  </si>
  <si>
    <t>0237</t>
  </si>
  <si>
    <t>A0237</t>
  </si>
  <si>
    <t>Ramstein Air Base</t>
  </si>
  <si>
    <t>0366</t>
  </si>
  <si>
    <t>R0366</t>
  </si>
  <si>
    <t xml:space="preserve">Red River Army Depot </t>
  </si>
  <si>
    <t>0367</t>
  </si>
  <si>
    <t>R0367</t>
  </si>
  <si>
    <t>Redstone Arsenal</t>
  </si>
  <si>
    <t>0155</t>
  </si>
  <si>
    <t>A0155</t>
  </si>
  <si>
    <t>Reserved</t>
  </si>
  <si>
    <t>0158</t>
  </si>
  <si>
    <t>A0158</t>
  </si>
  <si>
    <t>0165</t>
  </si>
  <si>
    <t>A0165</t>
  </si>
  <si>
    <t>0167</t>
  </si>
  <si>
    <t>A0167</t>
  </si>
  <si>
    <t>0177</t>
  </si>
  <si>
    <t>A0177</t>
  </si>
  <si>
    <t>0209</t>
  </si>
  <si>
    <t>A0209</t>
  </si>
  <si>
    <t>0187</t>
  </si>
  <si>
    <t>A0187</t>
  </si>
  <si>
    <t>Robins Air Force Base</t>
  </si>
  <si>
    <t>0369</t>
  </si>
  <si>
    <t>R0369</t>
  </si>
  <si>
    <t xml:space="preserve">Rock Island Corps of Engineers (COE) </t>
  </si>
  <si>
    <t>0244</t>
  </si>
  <si>
    <t>A0244</t>
  </si>
  <si>
    <t>Royal Air Force Alconbury, Royal Air Force Molesworth, Royal Air Force Upwood</t>
  </si>
  <si>
    <t>0243</t>
  </si>
  <si>
    <t>A0243</t>
  </si>
  <si>
    <t>Royal Air Force Croughton</t>
  </si>
  <si>
    <t>0245</t>
  </si>
  <si>
    <t>A0245</t>
  </si>
  <si>
    <t>Royal Air Force Fairford</t>
  </si>
  <si>
    <t>0241</t>
  </si>
  <si>
    <t>A0241</t>
  </si>
  <si>
    <t>Royal Air Force Lakenheath</t>
  </si>
  <si>
    <t>0240</t>
  </si>
  <si>
    <t>A0240</t>
  </si>
  <si>
    <t>Royal Air Force Menwith Hill</t>
  </si>
  <si>
    <t>0242</t>
  </si>
  <si>
    <t>A0242</t>
  </si>
  <si>
    <t>Royal Air Force Mildenhall</t>
  </si>
  <si>
    <t>0172</t>
  </si>
  <si>
    <t>A0172</t>
  </si>
  <si>
    <t>Schriever Space Force Base</t>
  </si>
  <si>
    <t>0169</t>
  </si>
  <si>
    <t>A0169</t>
  </si>
  <si>
    <t>Scott Air Force Base</t>
  </si>
  <si>
    <t>0150</t>
  </si>
  <si>
    <t>A0150</t>
  </si>
  <si>
    <t>Seymour Johnson Air Force Base</t>
  </si>
  <si>
    <t>0372</t>
  </si>
  <si>
    <t>R0372</t>
  </si>
  <si>
    <t>Shades of Green</t>
  </si>
  <si>
    <t>0373</t>
  </si>
  <si>
    <t>R0373</t>
  </si>
  <si>
    <t>Sharpe Army Depot</t>
  </si>
  <si>
    <t>0151</t>
  </si>
  <si>
    <t>A0151</t>
  </si>
  <si>
    <t>Shaw Air Force Base</t>
  </si>
  <si>
    <t>0159</t>
  </si>
  <si>
    <t>A0159</t>
  </si>
  <si>
    <t>Sheppard Air Force Base</t>
  </si>
  <si>
    <t>0374</t>
  </si>
  <si>
    <t>R0374</t>
  </si>
  <si>
    <t>Sierra Army Depot</t>
  </si>
  <si>
    <t>0521</t>
  </si>
  <si>
    <t>N0521</t>
  </si>
  <si>
    <t>0375</t>
  </si>
  <si>
    <t>R0375</t>
  </si>
  <si>
    <t>Soto Cano Air Base</t>
  </si>
  <si>
    <t>0238</t>
  </si>
  <si>
    <t>A0238</t>
  </si>
  <si>
    <t>Spangdahlem Air Base</t>
  </si>
  <si>
    <t>0378</t>
  </si>
  <si>
    <t>R0378</t>
  </si>
  <si>
    <t xml:space="preserve">Stars &amp; Stripes Pacific </t>
  </si>
  <si>
    <t>0376</t>
  </si>
  <si>
    <t>R0376</t>
  </si>
  <si>
    <t>Stars &amp; Stripes, HQ</t>
  </si>
  <si>
    <t>0252</t>
  </si>
  <si>
    <t>A0252</t>
  </si>
  <si>
    <t>Stavanger Air Base</t>
  </si>
  <si>
    <t>0380</t>
  </si>
  <si>
    <t>R0380</t>
  </si>
  <si>
    <t xml:space="preserve">The Judge Advocate General's Legal Center and School </t>
  </si>
  <si>
    <t>0320</t>
  </si>
  <si>
    <t>R0320</t>
  </si>
  <si>
    <t>The National Training Center and Fort Irwin</t>
  </si>
  <si>
    <t>0176</t>
  </si>
  <si>
    <t>A0176</t>
  </si>
  <si>
    <t>Thule Air Base</t>
  </si>
  <si>
    <t>0188</t>
  </si>
  <si>
    <t>A0188</t>
  </si>
  <si>
    <t>Tinker Air Force Base</t>
  </si>
  <si>
    <t>0381</t>
  </si>
  <si>
    <t>R0381</t>
  </si>
  <si>
    <t>Tobyhanna Army Depot</t>
  </si>
  <si>
    <t>0382</t>
  </si>
  <si>
    <t>R0382</t>
  </si>
  <si>
    <t>Tooele Army Depot</t>
  </si>
  <si>
    <t>0152</t>
  </si>
  <si>
    <t>A0152</t>
  </si>
  <si>
    <t>Travis Air Force Base</t>
  </si>
  <si>
    <t>0383</t>
  </si>
  <si>
    <t>R0383</t>
  </si>
  <si>
    <t>Tripler Army Medical Center</t>
  </si>
  <si>
    <t>0175</t>
  </si>
  <si>
    <t>A0175</t>
  </si>
  <si>
    <t>Tyndall Air Force Base</t>
  </si>
  <si>
    <t>0207</t>
  </si>
  <si>
    <t>A0207</t>
  </si>
  <si>
    <t>U.S. Air Force Academy</t>
  </si>
  <si>
    <t>0362</t>
  </si>
  <si>
    <t>R0362</t>
  </si>
  <si>
    <t>U.S. Army - Parks Reserve Forces Training Area (Camp Parks)</t>
  </si>
  <si>
    <t>0412</t>
  </si>
  <si>
    <t>R0412</t>
  </si>
  <si>
    <t>U.S. Army Chaplain Center and School</t>
  </si>
  <si>
    <t>0289</t>
  </si>
  <si>
    <t>R0289</t>
  </si>
  <si>
    <t>U.S. Army Detroit Arsenal</t>
  </si>
  <si>
    <t>0298</t>
  </si>
  <si>
    <t>R0298</t>
  </si>
  <si>
    <t>U.S. Army Dugway Proving Ground</t>
  </si>
  <si>
    <t>0307</t>
  </si>
  <si>
    <t>R0307</t>
  </si>
  <si>
    <t>U.S. Army Fort Buchanan Puerto Rico</t>
  </si>
  <si>
    <t>Puerto Rico</t>
  </si>
  <si>
    <t>0308</t>
  </si>
  <si>
    <t>R0308</t>
  </si>
  <si>
    <t>U.S. Army Fort Campbell</t>
  </si>
  <si>
    <t>0312</t>
  </si>
  <si>
    <t>R0312</t>
  </si>
  <si>
    <t>U.S. Army Fort Drum</t>
  </si>
  <si>
    <t>0314</t>
  </si>
  <si>
    <t>R0314</t>
  </si>
  <si>
    <t>U.S. Army Fort Eisenhower</t>
  </si>
  <si>
    <t>0324</t>
  </si>
  <si>
    <t>R0324</t>
  </si>
  <si>
    <t>U.S. Army Fort Gregg-Adams</t>
  </si>
  <si>
    <t>0318</t>
  </si>
  <si>
    <t>R0318</t>
  </si>
  <si>
    <t>U.S. Army Fort Huachuca</t>
  </si>
  <si>
    <t>0323</t>
  </si>
  <si>
    <t>R0323</t>
  </si>
  <si>
    <t xml:space="preserve">U.S. Army Fort Leavenworth </t>
  </si>
  <si>
    <t>0325</t>
  </si>
  <si>
    <t>R0325</t>
  </si>
  <si>
    <t>U.S. Army Fort Leonard Wood</t>
  </si>
  <si>
    <t>0306</t>
  </si>
  <si>
    <t>R0306</t>
  </si>
  <si>
    <t>U.S. Army Fort Liberty</t>
  </si>
  <si>
    <t>0326</t>
  </si>
  <si>
    <t>R0326</t>
  </si>
  <si>
    <t>U.S. Army Fort McCoy</t>
  </si>
  <si>
    <t>Wisconsin</t>
  </si>
  <si>
    <t>0328</t>
  </si>
  <si>
    <t>R0328</t>
  </si>
  <si>
    <t>U.S. Army Fort Riley</t>
  </si>
  <si>
    <t>0386</t>
  </si>
  <si>
    <t>R0386</t>
  </si>
  <si>
    <t>U.S. Army Garrison Ansbach</t>
  </si>
  <si>
    <t>0388</t>
  </si>
  <si>
    <t>R0388</t>
  </si>
  <si>
    <t>U.S. Army Garrison Baumholder</t>
  </si>
  <si>
    <t>0389</t>
  </si>
  <si>
    <t>R0389</t>
  </si>
  <si>
    <t>U.S. Army Garrison Bavaria</t>
  </si>
  <si>
    <t>0390</t>
  </si>
  <si>
    <t>R0390</t>
  </si>
  <si>
    <t>U.S. Army Garrison Benelux</t>
  </si>
  <si>
    <t>0391</t>
  </si>
  <si>
    <t>R0391</t>
  </si>
  <si>
    <t>U.S. Army Garrison Brussels</t>
  </si>
  <si>
    <t>0279</t>
  </si>
  <si>
    <t>R0279</t>
  </si>
  <si>
    <t xml:space="preserve">U.S. Army Garrison Camp Red Cloud </t>
  </si>
  <si>
    <t>0276</t>
  </si>
  <si>
    <t>R0276</t>
  </si>
  <si>
    <t>U.S. Army Garrison Casey</t>
  </si>
  <si>
    <t>0392</t>
  </si>
  <si>
    <t>R0392</t>
  </si>
  <si>
    <t>U.S. Army Garrison Daegu</t>
  </si>
  <si>
    <t>0315</t>
  </si>
  <si>
    <t>R0315</t>
  </si>
  <si>
    <t>U.S. Army Garrison Fort Greely</t>
  </si>
  <si>
    <t>0319</t>
  </si>
  <si>
    <t>R0319</t>
  </si>
  <si>
    <t>U.S. Army Garrison Fort Hunter Liggett</t>
  </si>
  <si>
    <t>0330</t>
  </si>
  <si>
    <t>R0330</t>
  </si>
  <si>
    <t>U.S. Army Garrison Fort Sill</t>
  </si>
  <si>
    <t>0393</t>
  </si>
  <si>
    <t>R0393</t>
  </si>
  <si>
    <t>U.S. Army Garrison Garmisch</t>
  </si>
  <si>
    <t>0394</t>
  </si>
  <si>
    <t>R0394</t>
  </si>
  <si>
    <t>U.S. Army Garrison Hawaii</t>
  </si>
  <si>
    <t>0395</t>
  </si>
  <si>
    <t>R0395</t>
  </si>
  <si>
    <t>U.S. Army Garrison Hohenfels</t>
  </si>
  <si>
    <t>0277</t>
  </si>
  <si>
    <t>R0277</t>
  </si>
  <si>
    <t xml:space="preserve">U.S. Army Garrison Humphreys </t>
  </si>
  <si>
    <t>0406</t>
  </si>
  <si>
    <t>R0406</t>
  </si>
  <si>
    <t>U.S. Army Garrison Italy</t>
  </si>
  <si>
    <t>0396</t>
  </si>
  <si>
    <t>R0396</t>
  </si>
  <si>
    <t>U.S. Army Garrison Japan</t>
  </si>
  <si>
    <t>0409</t>
  </si>
  <si>
    <t>R0409</t>
  </si>
  <si>
    <t>U.S. Army Garrison Kwajalein-Atoll</t>
  </si>
  <si>
    <t>Republic of the Marshall Islands</t>
  </si>
  <si>
    <t>0397</t>
  </si>
  <si>
    <t>R0397</t>
  </si>
  <si>
    <t xml:space="preserve">U.S. Army Garrison Livorno </t>
  </si>
  <si>
    <t>0398</t>
  </si>
  <si>
    <t>R0398</t>
  </si>
  <si>
    <t>U.S. Army Garrison Miami</t>
  </si>
  <si>
    <t>0399</t>
  </si>
  <si>
    <t>R0399</t>
  </si>
  <si>
    <t>U.S. Army Garrison Okinawa</t>
  </si>
  <si>
    <t>0363</t>
  </si>
  <si>
    <t>R0363</t>
  </si>
  <si>
    <t>U.S. Army Garrison Picatinny Arsenal</t>
  </si>
  <si>
    <t>0364</t>
  </si>
  <si>
    <t>R0364</t>
  </si>
  <si>
    <t>U.S. Army Garrison Pine Bluff Arsenal</t>
  </si>
  <si>
    <t>0400</t>
  </si>
  <si>
    <t>R0400</t>
  </si>
  <si>
    <t>U.S. Army Garrison Pohakuloa Training Area</t>
  </si>
  <si>
    <t>0401</t>
  </si>
  <si>
    <t>R0401</t>
  </si>
  <si>
    <t>U.S. Army Garrison Presidio Of Monterey</t>
  </si>
  <si>
    <t>0402</t>
  </si>
  <si>
    <t>R0402</t>
  </si>
  <si>
    <t>U.S. Army Garrison Rheinland-Pfalz</t>
  </si>
  <si>
    <t>0368</t>
  </si>
  <si>
    <t>R0368</t>
  </si>
  <si>
    <t>U.S. Army Garrison Rock Island Arsenal</t>
  </si>
  <si>
    <t>0403</t>
  </si>
  <si>
    <t>R0403</t>
  </si>
  <si>
    <t>U.S. Army Garrison Schinnen</t>
  </si>
  <si>
    <t>0405</t>
  </si>
  <si>
    <t>R0405</t>
  </si>
  <si>
    <t>U.S. Army Garrison Stuttgart</t>
  </si>
  <si>
    <t>0407</t>
  </si>
  <si>
    <t>R0407</t>
  </si>
  <si>
    <t>U.S. Army Garrison Wiesbaden</t>
  </si>
  <si>
    <t>0408</t>
  </si>
  <si>
    <t>R0408</t>
  </si>
  <si>
    <t>U.S. Army Garrison Yongsan</t>
  </si>
  <si>
    <t>0418</t>
  </si>
  <si>
    <t>R0418</t>
  </si>
  <si>
    <t>U.S. Army Garrison Yuma Proving Ground</t>
  </si>
  <si>
    <t>0327</t>
  </si>
  <si>
    <t>R0327</t>
  </si>
  <si>
    <t>U.S. Army JRTC and Fort Johnson</t>
  </si>
  <si>
    <t>0356</t>
  </si>
  <si>
    <t>R0356</t>
  </si>
  <si>
    <t>U.S. Army Natick Soldier Systems Center</t>
  </si>
  <si>
    <t>0410</t>
  </si>
  <si>
    <t>R0410</t>
  </si>
  <si>
    <t xml:space="preserve">U.S. Army Publications Distribution Center </t>
  </si>
  <si>
    <t>0411</t>
  </si>
  <si>
    <t>R0411</t>
  </si>
  <si>
    <t>U.S. Military Academy at West Point</t>
  </si>
  <si>
    <t>0529</t>
  </si>
  <si>
    <t>N0529</t>
  </si>
  <si>
    <t>U.S. National Support Element Latina</t>
  </si>
  <si>
    <t>0526</t>
  </si>
  <si>
    <t>N0526</t>
  </si>
  <si>
    <t>U.S. National Support Element Lisbon</t>
  </si>
  <si>
    <t>0527</t>
  </si>
  <si>
    <t>N0527</t>
  </si>
  <si>
    <t>U.S. National Support Element Madrid</t>
  </si>
  <si>
    <t>0528</t>
  </si>
  <si>
    <t>N0528</t>
  </si>
  <si>
    <t>U.S. National Support Element Valencia</t>
  </si>
  <si>
    <t>0533</t>
  </si>
  <si>
    <t>N0533</t>
  </si>
  <si>
    <t>U.S. National Support Element, Fujurah</t>
  </si>
  <si>
    <t>0531</t>
  </si>
  <si>
    <t>N0531</t>
  </si>
  <si>
    <t>U.S. National Support Element, Isa</t>
  </si>
  <si>
    <t>0532</t>
  </si>
  <si>
    <t>N0532</t>
  </si>
  <si>
    <t>U.S. National Support Element, Jebel Ali</t>
  </si>
  <si>
    <t>0573</t>
  </si>
  <si>
    <t>N0573</t>
  </si>
  <si>
    <t>U.S. Naval Academy Business Services Division</t>
  </si>
  <si>
    <t>0575</t>
  </si>
  <si>
    <t>N0575</t>
  </si>
  <si>
    <t>U.S. Naval Academy Candidate Guidance Fund</t>
  </si>
  <si>
    <t>0499</t>
  </si>
  <si>
    <t>N0499</t>
  </si>
  <si>
    <t>U.S. Naval Academy Midshipmen Rations</t>
  </si>
  <si>
    <t>0574</t>
  </si>
  <si>
    <t>N0574</t>
  </si>
  <si>
    <t>U.S. Naval Academy Midshipmen Welfare Fund</t>
  </si>
  <si>
    <t>0467</t>
  </si>
  <si>
    <t>N0467</t>
  </si>
  <si>
    <t xml:space="preserve">U.S. Naval Air Facility Atsugi </t>
  </si>
  <si>
    <t>0470</t>
  </si>
  <si>
    <t>N0470</t>
  </si>
  <si>
    <t xml:space="preserve">U.S. Naval Air Station Sigonella </t>
  </si>
  <si>
    <t>0523</t>
  </si>
  <si>
    <t>N0523</t>
  </si>
  <si>
    <t>U.S. Naval Joint Services Activity The New Sanno</t>
  </si>
  <si>
    <t>0442</t>
  </si>
  <si>
    <t>N0442</t>
  </si>
  <si>
    <t>U.S. Naval Station Guantanamo Bay</t>
  </si>
  <si>
    <t>0469</t>
  </si>
  <si>
    <t>N0469</t>
  </si>
  <si>
    <t>U.S. Naval Station Rota</t>
  </si>
  <si>
    <t>0508</t>
  </si>
  <si>
    <t>N0508</t>
  </si>
  <si>
    <t>U.S. Naval Support Activity Bahrain</t>
  </si>
  <si>
    <t>0471</t>
  </si>
  <si>
    <t>N0471</t>
  </si>
  <si>
    <t xml:space="preserve">U.S. Naval Support Activity Naples </t>
  </si>
  <si>
    <t>0522</t>
  </si>
  <si>
    <t>N0522</t>
  </si>
  <si>
    <t>U.S. Naval Support Activity Naples Det Gaeta</t>
  </si>
  <si>
    <t>0518</t>
  </si>
  <si>
    <t>N0518</t>
  </si>
  <si>
    <t xml:space="preserve">U.S. Naval Support Activity Souda Bay </t>
  </si>
  <si>
    <t>0535</t>
  </si>
  <si>
    <t>N0535</t>
  </si>
  <si>
    <t>U.S. Naval Support Facility Deveselu</t>
  </si>
  <si>
    <t>0511</t>
  </si>
  <si>
    <t>N0511</t>
  </si>
  <si>
    <t>U.S. Naval Support Facility Diego Garcia</t>
  </si>
  <si>
    <t>0512</t>
  </si>
  <si>
    <t>N0512</t>
  </si>
  <si>
    <t>U.S. Naval Support Facility Redzikowo</t>
  </si>
  <si>
    <t>Poland</t>
  </si>
  <si>
    <t>0384</t>
  </si>
  <si>
    <t>R0384</t>
  </si>
  <si>
    <t>Umatilla Chemical Depot</t>
  </si>
  <si>
    <t>0385</t>
  </si>
  <si>
    <t>R0385</t>
  </si>
  <si>
    <t>Uniformed Services University of Health Science (USUHS)</t>
  </si>
  <si>
    <t>0135</t>
  </si>
  <si>
    <t>A0135</t>
  </si>
  <si>
    <t>United States Military Training Mission, Riyadh</t>
  </si>
  <si>
    <t>0302</t>
  </si>
  <si>
    <t>R0302</t>
  </si>
  <si>
    <t>US Army Fort Walker</t>
  </si>
  <si>
    <t>0555</t>
  </si>
  <si>
    <t>N0555</t>
  </si>
  <si>
    <t>USS Abraham Lincoln (CVN 72)</t>
  </si>
  <si>
    <t>Ship</t>
  </si>
  <si>
    <t>0552</t>
  </si>
  <si>
    <t>N0552</t>
  </si>
  <si>
    <t>USS Carl Vinson (CVN 70)</t>
  </si>
  <si>
    <t>0548</t>
  </si>
  <si>
    <t>N0548</t>
  </si>
  <si>
    <t>USS Dwight D. Eisenhower (CVN 69)</t>
  </si>
  <si>
    <t>0558</t>
  </si>
  <si>
    <t>N0558</t>
  </si>
  <si>
    <t>USS George H. W. Bush (CVN 77)</t>
  </si>
  <si>
    <t>0551</t>
  </si>
  <si>
    <t>N0551</t>
  </si>
  <si>
    <t>USS George Washington (CVN 73)</t>
  </si>
  <si>
    <t>0559</t>
  </si>
  <si>
    <t>N0559</t>
  </si>
  <si>
    <t>USS Gerald R. Ford (CVN 78)</t>
  </si>
  <si>
    <t>0556</t>
  </si>
  <si>
    <t>N0556</t>
  </si>
  <si>
    <t>USS Harry S Truman (CVN 75)</t>
  </si>
  <si>
    <t>0550</t>
  </si>
  <si>
    <t>N0550</t>
  </si>
  <si>
    <t>USS John C Stennis (CVN 74)</t>
  </si>
  <si>
    <t>0553</t>
  </si>
  <si>
    <t>N0553</t>
  </si>
  <si>
    <t>USS Nimitz (CVN 68)</t>
  </si>
  <si>
    <t>0557</t>
  </si>
  <si>
    <t>N0557</t>
  </si>
  <si>
    <t>USS Ronald Reagan (CVN 76)</t>
  </si>
  <si>
    <t>0549</t>
  </si>
  <si>
    <t>N0549</t>
  </si>
  <si>
    <t>USS Theodore Roosevelt (CVN 71)</t>
  </si>
  <si>
    <t>0160</t>
  </si>
  <si>
    <t>A0160</t>
  </si>
  <si>
    <t>Vance Air Force Base</t>
  </si>
  <si>
    <t>0115</t>
  </si>
  <si>
    <t>A0115</t>
  </si>
  <si>
    <t>Vandenberg Space Force Base</t>
  </si>
  <si>
    <t>0236</t>
  </si>
  <si>
    <t>A0236</t>
  </si>
  <si>
    <t>Vogelweh/Sembach</t>
  </si>
  <si>
    <t>0221</t>
  </si>
  <si>
    <t>A0221</t>
  </si>
  <si>
    <t>Volkel Air Base</t>
  </si>
  <si>
    <t>0488</t>
  </si>
  <si>
    <t>N0488</t>
  </si>
  <si>
    <t>Washington Navy Yard</t>
  </si>
  <si>
    <t xml:space="preserve">District of Columbia </t>
  </si>
  <si>
    <t>DC</t>
  </si>
  <si>
    <t>0414</t>
  </si>
  <si>
    <t>R0414</t>
  </si>
  <si>
    <t>Watervliet Arsenal</t>
  </si>
  <si>
    <t>0201</t>
  </si>
  <si>
    <t>A0201</t>
  </si>
  <si>
    <t>Westover Air Reserve Base</t>
  </si>
  <si>
    <t>0415</t>
  </si>
  <si>
    <t>R0415</t>
  </si>
  <si>
    <t>White Sands Missile Range</t>
  </si>
  <si>
    <t>0122</t>
  </si>
  <si>
    <t>A0122</t>
  </si>
  <si>
    <t>Whiteman Air Force Base</t>
  </si>
  <si>
    <t>0416</t>
  </si>
  <si>
    <t>R0416</t>
  </si>
  <si>
    <t xml:space="preserve">William Beaumont Army Medical Center </t>
  </si>
  <si>
    <t>0189</t>
  </si>
  <si>
    <t>A0189</t>
  </si>
  <si>
    <t>Wright-Patterson Air Force Base</t>
  </si>
  <si>
    <t>0417</t>
  </si>
  <si>
    <t>R0417</t>
  </si>
  <si>
    <t>Yakima Training Center</t>
  </si>
  <si>
    <t>0216</t>
  </si>
  <si>
    <t>A0216</t>
  </si>
  <si>
    <t>Yokota Air Base</t>
  </si>
  <si>
    <t>0202</t>
  </si>
  <si>
    <t>A0202</t>
  </si>
  <si>
    <t>Youngstown Air Reserve Station</t>
  </si>
  <si>
    <t>Commissary Surcharge, Nonappropriated Fund, and Privately Financed</t>
  </si>
  <si>
    <t>Note:</t>
  </si>
  <si>
    <t>(1)</t>
  </si>
  <si>
    <t>Please search for the Installation name within the (0) NAFSGL Installation List tab. This will allow you to quickly filter by specific Service and Location.</t>
  </si>
  <si>
    <t>We recommend copying the Installation name directly into the cell. Please use the name Placeholder if you do not find an Installation name that fits your specific needs.</t>
  </si>
  <si>
    <t>If using Placeholder, please provide background information within the "Feedback &amp; Comments" table on Tab (0). The NAFSGL Installation List has been agreed upon by the Services and signed into policy.</t>
  </si>
  <si>
    <t>(2)</t>
  </si>
  <si>
    <t>Input Installation ID in combination with Installation Code as an alphanumeric entry corresponding to Installation name found within the (0) NAFSGL Installation List Tab.</t>
  </si>
  <si>
    <t>(3)</t>
  </si>
  <si>
    <t>Input project number from DD Form 1391, Block 7.</t>
  </si>
  <si>
    <t>(4)</t>
  </si>
  <si>
    <t>(5)</t>
  </si>
  <si>
    <t>Installation (1)</t>
  </si>
  <si>
    <t>Installation Code (2)</t>
  </si>
  <si>
    <t>State /
Country</t>
  </si>
  <si>
    <t>Project Title</t>
  </si>
  <si>
    <t>Project Number
(3)</t>
  </si>
  <si>
    <t>Scope</t>
  </si>
  <si>
    <t>Construction
Cost
($000)</t>
  </si>
  <si>
    <t>Design
Stage
(%)</t>
  </si>
  <si>
    <t>NPV
($000)</t>
  </si>
  <si>
    <t>IRR
(%)</t>
  </si>
  <si>
    <t>Payback
Period
(Years)</t>
  </si>
  <si>
    <t>Design/Build,
Turnkey, or
Design/Bid/Build
 (5)</t>
  </si>
  <si>
    <t>Cat
(A,B,C)</t>
  </si>
  <si>
    <t>Design Cost</t>
  </si>
  <si>
    <t>Equipment
Cost</t>
  </si>
  <si>
    <t>Army Lodging</t>
  </si>
  <si>
    <t>Policy Requiring Waiver:</t>
  </si>
  <si>
    <t>funds unless the Secretary of the Military Department or the Military Service headquarters designee concerned has certified that APF is unavailable recognizing</t>
  </si>
  <si>
    <t>that the waiver of fund source will create higher NAF expenses and possibly higher lodging service charges.</t>
  </si>
  <si>
    <t>Management of Supporting Resources, appropriated funds are to be used for youth centers, courts, and playing fields outside the continental U.S. unless the</t>
  </si>
  <si>
    <t>Secretary of the Military Department concerned has certified that APF is unavailable.</t>
  </si>
  <si>
    <t>operations are preferred in the United States. Notice of deviations from the preferred method that results in major construction projects shall accompany the</t>
  </si>
  <si>
    <t>major construction program and shall include the evaluation of economic and non-economic factors.</t>
  </si>
  <si>
    <t>design shall be 35 percent complete when submitted to USD(P&amp;R) except design/build or turnkey contracts, which must be at least 15 percent complete.</t>
  </si>
  <si>
    <t>In accordance with the PDUSD(P&amp;R) December 4, 2007 memorandum, the Military Department may request a deviation or exception to use nonappropriated funds in lieu</t>
  </si>
  <si>
    <t>of appropriations when all of the following criteria are satisfied:  (1) the Military Department included the project in its Military Construction (MILCON)</t>
  </si>
  <si>
    <t>(major and minor construction) or APF modernization budget submission to the USD(C); (2) the project was not included in the President's Budget submission to</t>
  </si>
  <si>
    <t>the Congress or was not approved by the Congress; (3) failure to build the facility will seriously impact quality of life of military personnel and their</t>
  </si>
  <si>
    <t>families; (4) the Military Service certifies that the project is of higher priority than all other non-funded NAF construction (major and minor) and</t>
  </si>
  <si>
    <t>modernization requirements; and (5) the Military Department endorses the use of NAF.</t>
  </si>
  <si>
    <t>ENCLOSURE 4</t>
  </si>
  <si>
    <t>If using Placeholder, please provide background information within the "Feedback &amp; Comments" table on Tab (0).</t>
  </si>
  <si>
    <t>The NAFSGL Installation List has been agreed upon by the Services and signed into policy.</t>
  </si>
  <si>
    <t>Installation List has been agreed upon by the Services and signed into policy.</t>
  </si>
  <si>
    <t>Input Installation Code corresponding to Installation name found within the (0) NAFSGL Installation List Tab.</t>
  </si>
  <si>
    <t>Please specify the policy requiring waiver in the table below.</t>
  </si>
  <si>
    <t>Project / Cost Avoidance
($000)</t>
  </si>
  <si>
    <t>Note (5)</t>
  </si>
  <si>
    <t>Scope
Type</t>
  </si>
  <si>
    <t>Equipment Cost</t>
  </si>
  <si>
    <t>FY
Approved</t>
  </si>
  <si>
    <t>Rationale for
Cancellation</t>
  </si>
  <si>
    <t>*** A summary paragraph shall be provided describing the rationale for each canceled project. ****</t>
  </si>
  <si>
    <t xml:space="preserve">ENCLOSURE 3 </t>
  </si>
  <si>
    <t xml:space="preserve">Rationale for
Delay </t>
  </si>
  <si>
    <t>TOTAL</t>
  </si>
  <si>
    <t>*** A summary paragraph shall be provided describing the rationale for each delayed project. ****</t>
  </si>
  <si>
    <t xml:space="preserve">Please search for the Installation name within the (0) NAFSGL Installation List tab. This will allow you to quickly filter by specific Service and Location. </t>
  </si>
  <si>
    <t>Approved
Construction Cost ($000)</t>
  </si>
  <si>
    <t>Approved
Cost
Scope</t>
  </si>
  <si>
    <t>Approved Cost
Scope Type</t>
  </si>
  <si>
    <t>New
Construction
Scope</t>
  </si>
  <si>
    <t>New
Construction
Scope Type</t>
  </si>
  <si>
    <t>Rationale for
Cost / Scope
Change</t>
  </si>
  <si>
    <t>*** A summary paragraph shall be provided describing the rationale for each cost/scope change project. ****</t>
  </si>
  <si>
    <t>Commissary Surcharge, Nonappropriated Fund, and Privately Financed Construction</t>
  </si>
  <si>
    <t>We recommend copying the Installation name directly into the cell.</t>
  </si>
  <si>
    <t>Please use the name Placeholder if you do not find an Installation name that fits your specific needs.</t>
  </si>
  <si>
    <t>ENCLOSURE 5</t>
  </si>
  <si>
    <t>Original
Program Year</t>
  </si>
  <si>
    <t>Project
Number
(3)</t>
  </si>
  <si>
    <t>Proposed
Cost
Avoidance
($000)</t>
  </si>
  <si>
    <t>Program Year</t>
  </si>
  <si>
    <t>Installation</t>
  </si>
  <si>
    <t>Installation Code</t>
  </si>
  <si>
    <t>Leasing Entity</t>
  </si>
  <si>
    <t>Total
Value
($000)</t>
  </si>
  <si>
    <t>Only report actual dates. Otherwise, please leave blank.</t>
  </si>
  <si>
    <t>(6)</t>
  </si>
  <si>
    <t>Initial
Approved
Total
Investment
($000)</t>
  </si>
  <si>
    <t>Current
Approved
Total
Investment
($000)</t>
  </si>
  <si>
    <t>Initial
Approved
Project
Scope</t>
  </si>
  <si>
    <t>Initial
Approved
Project
Scope
Type</t>
  </si>
  <si>
    <t>Current
Approved
Project
Scope</t>
  </si>
  <si>
    <t>Current
Approved
Project
Scope
Type</t>
  </si>
  <si>
    <t>Notes</t>
  </si>
  <si>
    <t>($000s)</t>
  </si>
  <si>
    <r>
      <t xml:space="preserve">Note:
</t>
    </r>
    <r>
      <rPr>
        <b/>
        <sz val="12"/>
        <color theme="3"/>
        <rFont val="Times New Roman"/>
        <family val="1"/>
      </rPr>
      <t>- Please populate cells that are shaded light blue.
- Update cells shaded light purple as needed</t>
    </r>
  </si>
  <si>
    <t>Service Programs</t>
  </si>
  <si>
    <t>Facilities and Improvements (Land and Structures)</t>
  </si>
  <si>
    <t>Major and Minor Construction</t>
  </si>
  <si>
    <t>All Other Facility Investment</t>
  </si>
  <si>
    <t>Furniture, Fixtures and Equipment</t>
  </si>
  <si>
    <t>Information Technology</t>
  </si>
  <si>
    <t>Sub Total</t>
  </si>
  <si>
    <t>Army Civilian MWR</t>
  </si>
  <si>
    <t>Army Military MWR</t>
  </si>
  <si>
    <t>Army Supplemental Mission</t>
  </si>
  <si>
    <t xml:space="preserve">NAVY Exchange </t>
  </si>
  <si>
    <t>Furnitures, Fixtures and Equipment</t>
  </si>
  <si>
    <t>NAVY Military MWR</t>
  </si>
  <si>
    <t>NAVY Civilian MWR</t>
  </si>
  <si>
    <t>NAVY (NEXCOM) Hospitality group (NHG) Lodging - Navy Lodge and NGIS merged into one NAFI NHG</t>
  </si>
  <si>
    <t>NAVY Supplemental Mission</t>
  </si>
  <si>
    <t>MCCS Exchange</t>
  </si>
  <si>
    <t>MCCS Military MWR</t>
  </si>
  <si>
    <t>USMC Civilian MWR</t>
  </si>
  <si>
    <t>MCCS Lodging</t>
  </si>
  <si>
    <t>USMC Supplemental Mission</t>
  </si>
  <si>
    <t>Air Force Military MWR</t>
  </si>
  <si>
    <t>Air Force Civilian MWR</t>
  </si>
  <si>
    <t>Air Force Lodging</t>
  </si>
  <si>
    <t>Air Force Supplemental Mission</t>
  </si>
  <si>
    <t>Army Air Force Exchange Service</t>
  </si>
  <si>
    <t>AAFES Total</t>
  </si>
  <si>
    <t>Defense Commissary Agency    DeCA</t>
  </si>
  <si>
    <t>Facilities and Improvements (Land and Structures) *</t>
  </si>
  <si>
    <t xml:space="preserve">Furnitures, Fixtures and Equipment </t>
  </si>
  <si>
    <t>Equipment Maintenance/Lease/Rents 
(Not included above)</t>
  </si>
  <si>
    <t>DeCA Grand Total</t>
  </si>
  <si>
    <t>Grand Total</t>
  </si>
  <si>
    <t>Exchanges (NEXCOM, MCX, AAFES)</t>
  </si>
  <si>
    <t>Exchange Total</t>
  </si>
  <si>
    <t>Military MWR</t>
  </si>
  <si>
    <t>Military MWR Total</t>
  </si>
  <si>
    <t>Civilian MWR</t>
  </si>
  <si>
    <t>Civilian MWR Total</t>
  </si>
  <si>
    <t>Lodging Total</t>
  </si>
  <si>
    <t>Supplemental Mission</t>
  </si>
  <si>
    <t>Supplemental Mission Total</t>
  </si>
  <si>
    <t>Commissary Surcharge, Nonappropriated Fund &amp; Privately Financed Construction Program</t>
  </si>
  <si>
    <t>($ Millions)</t>
  </si>
  <si>
    <r>
      <rPr>
        <b/>
        <u/>
        <sz val="12"/>
        <color theme="3"/>
        <rFont val="Times New Roman"/>
        <family val="1"/>
      </rPr>
      <t>Note:</t>
    </r>
    <r>
      <rPr>
        <b/>
        <sz val="12"/>
        <color theme="3"/>
        <rFont val="Times New Roman"/>
        <family val="1"/>
      </rPr>
      <t xml:space="preserve">
- Please populate cells that are shaded light blue.</t>
    </r>
  </si>
  <si>
    <t>Total Shortfall</t>
  </si>
  <si>
    <t>Army MWR Shortfall</t>
  </si>
  <si>
    <t>($M)</t>
  </si>
  <si>
    <t>FY</t>
  </si>
  <si>
    <t>Total</t>
  </si>
  <si>
    <t>Capital Requirement</t>
  </si>
  <si>
    <t>NAF Available</t>
  </si>
  <si>
    <t>Delta</t>
  </si>
  <si>
    <t>Army Lodge Shortfall</t>
  </si>
  <si>
    <t>AAFES Shortfall</t>
  </si>
  <si>
    <t xml:space="preserve">Navy MWR Shortfall </t>
  </si>
  <si>
    <t xml:space="preserve">NEXCOM Hospitality Group (NHG) Lodging </t>
  </si>
  <si>
    <t xml:space="preserve">MCCS MWR/Exchange Shortfall </t>
  </si>
  <si>
    <t xml:space="preserve">Marine Corps Hospitality Services (MCHS) Lodging </t>
  </si>
  <si>
    <t xml:space="preserve">Air Force MWR Shortfall </t>
  </si>
  <si>
    <t>Air Force Lodging Shortfall</t>
  </si>
  <si>
    <t>DeCA Shortfall</t>
  </si>
  <si>
    <t>Surcharge Available</t>
  </si>
  <si>
    <t>Metric</t>
  </si>
  <si>
    <t>Definition</t>
  </si>
  <si>
    <t>Commissary Surcharge Fund Capital Assets</t>
  </si>
  <si>
    <t>Any project that is completed since the previous annual report.</t>
  </si>
  <si>
    <t>Construction Cost</t>
  </si>
  <si>
    <t>Cost &amp; Scope Threshold</t>
  </si>
  <si>
    <t>Design/Build</t>
  </si>
  <si>
    <t>Design</t>
  </si>
  <si>
    <t>Drawings and other documents illustrating the scale and relationship of the features, functions and characteristics of the project to include material qualities and properties.</t>
  </si>
  <si>
    <t>Fifteen Percent (15%) Design</t>
  </si>
  <si>
    <t>That point in the design process where the site and utilities plans, schematic floor plan, and all major building systems are identified in sufficient detail to provide a reasonable estimate of the cost of the project.</t>
  </si>
  <si>
    <t>Major Construction Project</t>
  </si>
  <si>
    <t>Military Construction (MILCON)</t>
  </si>
  <si>
    <t>Minor Construction Project</t>
  </si>
  <si>
    <t>Funding provided from anon-Federal entity. May include public-private ventures, donations, private funds, and commercial borrowing.</t>
  </si>
  <si>
    <t>Project Cost</t>
  </si>
  <si>
    <t>Public-Private Venture (PPV)</t>
  </si>
  <si>
    <t>Defines the boundaries of the project by specifying in metric units, the project's measurable size either in the form of its dimensions or other quantifying unit of measure.</t>
  </si>
  <si>
    <t>Turnkey Contracting</t>
  </si>
  <si>
    <t>Completed Project </t>
  </si>
  <si>
    <t>Completion Date</t>
  </si>
  <si>
    <t>All expenses associated with the acquisition, use, operation, and maintenance of machinery, vehicles, and tools necessary for completing a project.</t>
  </si>
  <si>
    <t>Initial Approved Total Investment</t>
  </si>
  <si>
    <t>Project / Cost Avoidance</t>
  </si>
  <si>
    <t>Theoretical costs that were not incurred due to the Policy Requiring Waiver used.</t>
  </si>
  <si>
    <t>Design Stage</t>
  </si>
  <si>
    <t>NPV</t>
  </si>
  <si>
    <t>IRR</t>
  </si>
  <si>
    <t>Payback Period</t>
  </si>
  <si>
    <t>Contract Award Date</t>
  </si>
  <si>
    <t>Expected Completion Date</t>
  </si>
  <si>
    <t>Design/Build, Turnkey, or Design/Bid/Build</t>
  </si>
  <si>
    <t>Cat (A,B,C)</t>
  </si>
  <si>
    <t>Estimated Contract Award Date</t>
  </si>
  <si>
    <t>Approved Construction Cost</t>
  </si>
  <si>
    <t>Approved Cost Scope</t>
  </si>
  <si>
    <t>Approved Cost Scope Type</t>
  </si>
  <si>
    <t>New Construction Scope</t>
  </si>
  <si>
    <t>New Construction Scope Type</t>
  </si>
  <si>
    <t>Original Program Year</t>
  </si>
  <si>
    <t>Total Value</t>
  </si>
  <si>
    <t>Current Approved Total Investment</t>
  </si>
  <si>
    <t>Initial Approved Project Scope</t>
  </si>
  <si>
    <t>Initial Approved Project Scope Type</t>
  </si>
  <si>
    <t>Current Approved Project Scope</t>
  </si>
  <si>
    <t>Current Approved Project Scope Type</t>
  </si>
  <si>
    <t>Actual Completion Date</t>
  </si>
  <si>
    <t>Actual Date Post Occupancy Review Completed</t>
  </si>
  <si>
    <t>Thirty-Five Percent (35%) Design</t>
  </si>
  <si>
    <t>Republic of Korea</t>
  </si>
  <si>
    <t>Contract
Award
Date
(MM/DD/YYYY)</t>
  </si>
  <si>
    <t>Expected
Completion
Date
(MM/DD/YYYY)</t>
  </si>
  <si>
    <t>Contract Award Date (MM/DD/YYYY)</t>
  </si>
  <si>
    <t>Contract
Award Date
(MM/DD/YYYY)
(5)</t>
  </si>
  <si>
    <t>Actual
Completion
Date
 (MM/DD/YYYY)
(5)</t>
  </si>
  <si>
    <t>Actual Date
Post
Occupancy
Review
Completed
(MM/DD/YYYY)
(5, 6)</t>
  </si>
  <si>
    <t>NAVWPNSTA Crane</t>
  </si>
  <si>
    <t>NSA Singapore</t>
  </si>
  <si>
    <t>Post Occupancy Review (POR) Explanation</t>
  </si>
  <si>
    <t>*The Installation List provided in this workbook is sourced from the latest version of the NAFSGL (Version 6.0)</t>
  </si>
  <si>
    <t>Costs associated to drawings and other documents illustrating the scale and relationship of the features, functions and characteristics of the project to include material qualities and properties.</t>
  </si>
  <si>
    <t>Code associated with the installation relevant to the reported project.</t>
  </si>
  <si>
    <t>The state or territory where the reported project is located.</t>
  </si>
  <si>
    <t>The country where the reported project is located.</t>
  </si>
  <si>
    <t>The title of the project that is being reported.</t>
  </si>
  <si>
    <t>The metric units used to define a project's measurable size.</t>
  </si>
  <si>
    <t>The amount of time it takes for an investment to generate enough cash flows to recover its initial cost, indicating how quickly the investment will be repaid.</t>
  </si>
  <si>
    <t>The theoretical date by which a project is anticipated to be finished, based on current plans or schedules.</t>
  </si>
  <si>
    <t>The program relevant to the reported project.</t>
  </si>
  <si>
    <t>Once the project has been approved, the boundaries of the project by specifying in metric units, the project's measurable size either in the form of its dimensions or other quantifying unit of measure.</t>
  </si>
  <si>
    <t>Once the project has been approved, the metric units used to define a project's measurable size.</t>
  </si>
  <si>
    <t>As of the date the report is submitted, the boundaries of the project by specifying in metric units, the project's measurable size either in the form of its dimensions or other quantifying unit of measure.</t>
  </si>
  <si>
    <t>As of the date the report is submitted, the metric units used to define a project's measurable size.</t>
  </si>
  <si>
    <t xml:space="preserve">The actual date on which the reported project was completed. </t>
  </si>
  <si>
    <t xml:space="preserve">The actual date on which the reported project's Post Occupancy Review was completed. </t>
  </si>
  <si>
    <t xml:space="preserve">The category relevant to the program related to the reported project. </t>
  </si>
  <si>
    <t>Tab Instructions</t>
  </si>
  <si>
    <t>Tab</t>
  </si>
  <si>
    <t>Instructions</t>
  </si>
  <si>
    <t>(0) NAFSGL Installation List</t>
  </si>
  <si>
    <t>(1) Major Const Proj Sum Data</t>
  </si>
  <si>
    <t>(2) Major Proj Req Waivers</t>
  </si>
  <si>
    <t>(3) Minor Const Proj Sum Data</t>
  </si>
  <si>
    <t>(4) Cancelled Const Proj Sum</t>
  </si>
  <si>
    <t>(5) Delayed Contract Award Sum</t>
  </si>
  <si>
    <t>(6) Cost and Scope Change</t>
  </si>
  <si>
    <t>(7) MILCON</t>
  </si>
  <si>
    <t>(8) Public-Private Ventures</t>
  </si>
  <si>
    <t>(9) Enhanced Use Lease Summary</t>
  </si>
  <si>
    <t>(10) Status of Major Projects</t>
  </si>
  <si>
    <t>(12) 5 Year Funding Report</t>
  </si>
  <si>
    <t>A list of enhanced use lease agreements between the Military Department and another party for the lease of DoW real property pursuant to Section 2667 of Title 10, U.S.C. that includes the provision of in-kind consideration executed in the previous year will be submitted as part of the annual reporting requirement.</t>
  </si>
  <si>
    <t>A supplementary list of all Installations, Installation Codes, Service, State/Territory, Country for Component reference.</t>
  </si>
  <si>
    <t>Department of War</t>
  </si>
  <si>
    <t>PY2027 Proposed Public Private Venture Projects Summary Data</t>
  </si>
  <si>
    <t>Year -3
(2023)</t>
  </si>
  <si>
    <t>Year -2
(2024)</t>
  </si>
  <si>
    <t>Year -1
(2025)</t>
  </si>
  <si>
    <t>Current Year
(2026)</t>
  </si>
  <si>
    <t>Program Year
(2027)</t>
  </si>
  <si>
    <t>Program 
Year +1
(2028)</t>
  </si>
  <si>
    <t>Privately Financed (PF)</t>
  </si>
  <si>
    <t>Commissary Surcharge Funds (CS)</t>
  </si>
  <si>
    <t>DoW Facility Analysis Categories (FAC) Code (4-digit)</t>
  </si>
  <si>
    <t xml:space="preserve">The established high-level facility categorization that groups facilities with similar functions and units of measure from each Military Department and Washington Headquarters Services. DoW FAC Codes are represented by 4-digits. </t>
  </si>
  <si>
    <t xml:space="preserve">The difference between the present value of cash inflows and the present value of cash outflows over a period of time. </t>
  </si>
  <si>
    <t>PY2027 Major Construction Program Summary Data</t>
  </si>
  <si>
    <t>5 Year Funding Summary Data (PY2027 - 2031)</t>
  </si>
  <si>
    <t>Information Provider</t>
  </si>
  <si>
    <t>The organization which reports on the projects and submits the report (e.g., AAFES, Air Force, Army, DeCA, Marine Corps, Navy, NEXCOM).</t>
  </si>
  <si>
    <t>Data Definitions Tab</t>
  </si>
  <si>
    <t xml:space="preserve">A supplementary list of instructions and information on each of the NAF Construction Workbook tabs. </t>
  </si>
  <si>
    <t>The official date when a contract is formally granted to the reported project, marking the start of agreed contractual obligations or activities.</t>
  </si>
  <si>
    <t>PY2027 Major Projects Requiring Waivers</t>
  </si>
  <si>
    <t>PY2027 Minor Construction Program Summary Data</t>
  </si>
  <si>
    <t xml:space="preserve">PY2027 Cancelled Major Construction Projects Summary Data </t>
  </si>
  <si>
    <t>PY2027 Delayed Contract Award Projects Summary Data</t>
  </si>
  <si>
    <t>PY2027 Notification of Prior Years Construction Cost Increase or Deviation in Scope Projects Summary Data</t>
  </si>
  <si>
    <t>PY2027 Military Construction (MILCON) Appropriation Projects Summary Data</t>
  </si>
  <si>
    <t>PY2027 Enhanced Use Lease Projects Summary Data</t>
  </si>
  <si>
    <t>PY2027 Annual Capital Investment Programs Summary Data (As of May 15, 2026)</t>
  </si>
  <si>
    <t>(11) PY2027 Capital Investment</t>
  </si>
  <si>
    <t xml:space="preserve">Input DoW Facility Analysis Category Code. Please make sure to use the 4 digit code. </t>
  </si>
  <si>
    <t>In accordance with DoW Instruction 1015.15, Lodging Program Resource Management, Temporary Duty (TDY) lodging facilities are to be constructed with appropriated</t>
  </si>
  <si>
    <t>In accordance with DOW Instruction 1015.15, Procedures for Establishment, Management, and Control of Nonappropriated Fund Instrumentalities and Financial</t>
  </si>
  <si>
    <t>In accordance with DOW Instruction 1330.21, Armed Services Exchange Regulations (ASER), when establishing name-brand fast-food (NBFF) operations, concession</t>
  </si>
  <si>
    <t>In accordance with DOW Instruction 7700.18, Commissary Surcharge, Nonappropriated Fund (NAF), and Privately Financed Construction Report Procedures, project</t>
  </si>
  <si>
    <t>Estimated
Contract Award
Date
(MM-DD-YYYY)</t>
  </si>
  <si>
    <t>Input DoW Facility Analysis Category Code. Please make sure to use the 4 digit code.</t>
  </si>
  <si>
    <t>Input contracting method used as defined in Enclosure 2 of DoWI 7700.18 of December 15, 2004: Design/Build (E2.1.18), Turnkey (E.2.1.30) or traditional Design-Bid-Build.</t>
  </si>
  <si>
    <t>Once projects have completed their post validation assessment and have been briefed to OSW they no longer need to be reported on this form.</t>
  </si>
  <si>
    <t>PY2027 Status of Previously Approved Major Construction Projects</t>
  </si>
  <si>
    <t>New
Construction Cost
($000)</t>
  </si>
  <si>
    <t>DoW 4-digit FAC Code
(4)</t>
  </si>
  <si>
    <t>Data Definitions</t>
  </si>
  <si>
    <t>DoW 4-digit 
FAC Code
(4)</t>
  </si>
  <si>
    <t>The approved defined boundaries of the project in specified metric units, the project's measurable size either in the form of its dimension, or other quantifying unit of measure.</t>
  </si>
  <si>
    <t>The approved metric units used to define a project's measurable size.</t>
  </si>
  <si>
    <t>The stage of the project in which drawings and other documents illustrating the scale and relationship of the features, functions and characteristics of the project to include material qualities and properties are created.</t>
  </si>
  <si>
    <t>The estimated date of when a contract is formally granted to the reported project, marking the start of agreed contractual obligations or activities.</t>
  </si>
  <si>
    <t>The new defined boundaries of the project in specified metric units, the project's measurable size either in the form of its dimension, or other quantifying unit of measure.</t>
  </si>
  <si>
    <t>New Construction Cost</t>
  </si>
  <si>
    <t>The new metric units used to define a project's measurable size.</t>
  </si>
  <si>
    <t>Total Investment Cost to Date</t>
  </si>
  <si>
    <t>Projected Total Investment Cost</t>
  </si>
  <si>
    <t>Total Investment
Cost
($000)</t>
  </si>
  <si>
    <t>Total Investment Cost
to Date
($000)</t>
  </si>
  <si>
    <t>Estimated Outstanding Total Investment Cost
 ($000)</t>
  </si>
  <si>
    <t>Estimated Outstanding Total Investment Cost</t>
  </si>
  <si>
    <t>Total Investment Cost
($000)</t>
  </si>
  <si>
    <t>Data Definitions for the Construction Workbook</t>
  </si>
  <si>
    <t>Total Investment Cost</t>
  </si>
  <si>
    <t>In accordance with section 2685(d) of 10 U.S.C. (reference (h)), funds originating from the adjustment of sales prices of goods and services sold in commissary store facilities. These funds shall be used only to acquire (including acquisition by lease), construct, convert, expand, improve, repair, maintain, and equip the physical infrastructure of commissary stores and central product processing facilities of the defense commissary system; and to cover environmental evaluation and construction costs, including surveys, administration, overhead, planning, and design, related to activities described in this definition. The term "physical infrastructure" includes real property, utilities, and equipment (installed and free standing and including computer equipment), necessary to provide a complete and usable commissary store or central product processing facility.</t>
  </si>
  <si>
    <t>The type of funding used to fund a project (NAF, Privately Financed, Commissary Surcharge).</t>
  </si>
  <si>
    <t>The annual rate of growth that an investment is expected to generate. The IRR is a metric used in financial analysis to estimate the profitability of a potential investment. The IRR is the discount rate that makes the NPV of all cash flows equal to zero in a discounted cash flow analysis. It is calculated by taking the difference between the current or expected value and original value divided by the original value and multiplied by 100.</t>
  </si>
  <si>
    <t>A supplementary list of all terms and definitions used in NAF Construction Workbook.</t>
  </si>
  <si>
    <t>A summary listing of policy waivers for DoW NAF, Commissary Surcharge, and Privately Financed NAF Construction projects.</t>
  </si>
  <si>
    <t>List previously approved Major Construction projects cancelled since the last report. Specify the Fiscal Year Approved, State/Country, Installation, Project Title, Service, and Total Investment Cost. A summary paragraph shall be provided describing the rationale for each canceled project.</t>
  </si>
  <si>
    <t xml:space="preserve">List previously approved projects for which contracts have not been awarded within 1 fiscal year following the approved program year. The list shall provide Fiscal Year Approved, State/Country, Installation, Project Title, Service, Total Investment Cost, and Estimated Contract Award Date, and Rationale for Delay. </t>
  </si>
  <si>
    <t>List previously approved Major and Minor Construction projects that require USD(P&amp;R) approval and congressional notification due to an increase of the Construction Cost or a change in Scope. The list shall provide Fiscal Year Approved, State/Country, Installation, Project Title, Service, Approved Total Investment Cost and Scope, and new Total Investment Cost and Scope. Individual project documentation, supporting each project and rationale for the change in Scope is required. The threshold for reporting a change in Construction Cost is set at 25% and the threshold for reporting a change in Scope is set at 10%.</t>
  </si>
  <si>
    <t>A summary list of NAF Construction projects submitted in the coinciding President's Budget Request for Military Construction appropriations shall be provided and include the location by State/County, Installation, Project Title, Service, and Construction Cost.</t>
  </si>
  <si>
    <t>A summary list of proposed PPV projects anticipated for Contract Award during the upcoming Fiscal Year shall be provided and include the location by State/County, Installation, Project Title, Service, and Projected Savings.</t>
  </si>
  <si>
    <t xml:space="preserve">The Major Construction projects shall be summarized by program, showing State/Country, Installation, Project Title, Service, Total Investment Cost, Construction Cost, Design Cost, Collateral Equipment cost, Design stage, Net Present Value, Internal Rate of Return, Payback Period, Scope, Estimated Contract Award date, and Funding Source. </t>
  </si>
  <si>
    <t>Summary of Minor Construction projects approved since the last report to the Congress shall be provided, specifying State/Country, Installation, Project Title, Service, Total Investment Cost, Construction Cost, Design Cost, Collateral Equipment Cost, Scope, Estimated Contract Award Date, and the Funding Source (surcharge, NAF, or private funds).</t>
  </si>
  <si>
    <t>The Capital Investment program will include a summary of investment in the DoW NAF, Commissary Surcharge, and Privately Financed tangible fixed assets. This program summary includes the obligations of Commissary Surcharge funds for Capital Assets, Capital Expenditures, and Contractual Commitments for NAF tangible fixed assets. The report will include the actual acquisition cost of NAF tangible fixed assets, and the obligations incurred for Commissary Surcharge fund Capital Assets for the 2 prior year actual amounts, the Current Year Budget amount, the Program Year, and the Program Year plus 1 year. The reported NAF Capital Expenditures will exclude those NAF Expenditures offset by appropriations received under the DoW MWR Utilization Support and Accountability and Uniform Funding and Management practices. Further information on Utilization Support and Accountability and Uniform Funding and Management practices is included in DoWI 1015.15.</t>
  </si>
  <si>
    <t>A 5-year strategic recapitalization plan. NAF Construction planning must consider the strategic goals and missions of these activities in support of the personnel and readiness program. The 5-year strategic recapitalization plan will:
          1. Include Major and Minor Construction, Information Technology, Furniture, Fixtures, Equipment, and other planned Capital Investments.
          2. Document all Construction program Funding Sources: APF, NAF, CS, and PF.</t>
  </si>
  <si>
    <t>The approved direct cost for labor, material, installed equipment integral to the facility, supervision, inspection and overhead, and profit required in order to construct a facility. It includes Design Costs when part of a Design/Build Construction contract. It does not include Design Costs prior to Construction Contract Award or the cost of collateral equipment.</t>
  </si>
  <si>
    <t>Includes Capital Assets acquired with Commissary Surcharge Funds. Volume 1, Appendix A of reference (g) defines Capital Assets as obligations for the purchase of equipment (furniture and fixtures, machinery, automated data processing and telecommunication equipment), land, and structures.</t>
  </si>
  <si>
    <t>The date where no more Design, Construction, or Collateral Equipment costs paid with NAF or Commissary Surcharge Funds will be incurred by the project, but some SIOH or PCAS may still be incurred.</t>
  </si>
  <si>
    <t>The direct cost for labor, material, installed equipment integral to the facility, supervision, inspection and overhead, and profit required in order to construct a facility. It includes Design Costs when part of a Design/Build construction contract. It does not include Design Costs prior to Construction Contract Award or the cost of collateral equipment.</t>
  </si>
  <si>
    <t>For Major Projects previously approved by the USD(P&amp;R) the Construction Cost shall not be exceeded by more than 25 percent or the scope changed by more than 10 percent without approval by the USD(P&amp;R) and reporting to the Congress.</t>
  </si>
  <si>
    <t>As of the date the report is submitted, the sum of all Design, Construction, SIOH, PCAS, and collateral equipment costs paid with NAF or Commissary Surcharge Funds.</t>
  </si>
  <si>
    <t>A contracting method in which the Design and Construction are combined in a single contract with one contractor.</t>
  </si>
  <si>
    <t xml:space="preserve">The Fiscal Year in which the appropriate approvals have been processed for a project, enabling the pursuit of a Contract Award. </t>
  </si>
  <si>
    <t>Once the project has been approved, the sum of all Design, Construction, SIOH, PCAS, and collateral equipment costs paid with NAF or Commissary Surcharge Funds.</t>
  </si>
  <si>
    <t>A Construction project with a Construction Component Cost that exceeds $4,000,000.</t>
  </si>
  <si>
    <t>Any Construction, development, conversion, or extension of any kind carried out with respect to a military installation authorized by and financed with appropriations made available by the Congress.</t>
  </si>
  <si>
    <t>A Construction project with a Construction Component Cost between $2,000,000 and $4,000,000.</t>
  </si>
  <si>
    <t>The new direct cost for labor, material, installed equipment integral to the facility, supervision, inspection and overhead, and profit required in order to construct a facility. It includes Design Costs when part of a Design/Build Construction Contract. It does not include design costs prior to Construction Contract Award or the cost of collateral equipment.</t>
  </si>
  <si>
    <t>The Government FY (October 1 through September 30) originally reported that a major construction project is programmed for execution for Construction to begin.</t>
  </si>
  <si>
    <t>For Completed Projects, please fill in any details relevant to the Post Occupancy Review (e.g., when the POR will be completed, the results of the POR, etc.).</t>
  </si>
  <si>
    <t>The Government FY (October 1 through September 30) that a Major Construction Project is programmed for execution for Construction to begin.</t>
  </si>
  <si>
    <t>Includes the Commissary Surcharge, Nonappropriated Fund, or Privately Funded Construction Cost and includes the associated contingency, SIOH, and PCAS costs. In the case of Design-Build contracts, the cost of the Design portion of the Construction Contract is also included. Project Cost does not include collateral equipment costs (e.g., Furnitures, Fixtures, and Equipment).</t>
  </si>
  <si>
    <t>The unique identifying number for the reported NAF Construction project.</t>
  </si>
  <si>
    <t>As defined in reference (c), an agreement between a DoW Nonappropriated Fund instrumentality and a non-Federal entity under which the non-Federal entity provides goods, services, or facilities to authorized MWR and exchange patrons. A non-Federal entity may, through the public-private venture, provide a portion or all of the financing, Design, Construction, collateral equipment, staffing and operation of a program for goods, services, or facilities.</t>
  </si>
  <si>
    <t>The point in the Design Stage that provides ample detail to define scope and detailed cost estimates for consideration in the budgeting process.</t>
  </si>
  <si>
    <t>The sum of all Design, Construction, SIOH, PCAS, and collateral equipment costs paid with NAF or Commissary Surcharge Funds. This figure includes collateral equipment costs, so this figure should represent a higher value than a project's reported Project Cost, which excludes collateral equipment costs.</t>
  </si>
  <si>
    <r>
      <t>As of the date the report is submitted, the sum of all Design, Construction, SIOH, PCAS, and collateral equipment costs paid with NAF or Commissary Surcharge Funds that have been spent to date. This figure includes collateral equipment costs, so this figure should represent a higher value than a project's reported Project Cost, which excludes collateral equipment costs. </t>
    </r>
    <r>
      <rPr>
        <i/>
        <sz val="10"/>
        <rFont val="Arial"/>
        <family val="2"/>
      </rPr>
      <t>This term was named "Actual Cost to Date" to previous NAF Construction Program Workbooks.</t>
    </r>
  </si>
  <si>
    <t>A procurement method whereby a single contractor is responsible for the Design and Construction of the facility under one or multiple contracts.</t>
  </si>
  <si>
    <t>The total value of the Enhanced Use Lease for the reported project.</t>
  </si>
  <si>
    <t>The Military Service who is benefitting from the reported project (e.g., Air Force, Army, Marine Corps, Navy).</t>
  </si>
  <si>
    <t>The contracting or procurement method most relevant to the reported project.</t>
  </si>
  <si>
    <t>Name of the installation relevant to the reported project.</t>
  </si>
  <si>
    <t>Entity from whom the Enhanced Use Lease was procured from for a reported project.</t>
  </si>
  <si>
    <t>Fiscal Year (FY) Approved</t>
  </si>
  <si>
    <t>Program Year (PY)</t>
  </si>
  <si>
    <t xml:space="preserve">A list of the status of previously Approved Major Construction Projects that are ongoing or have been completed since the last report to the Department of War and the Congress. The list shall provide Fiscal Year Approved, State/Country, Installation, Project Title, Service, Initial DoW Approved Total Investment Cost, current DoW Approved Total Investment Cost, Initial DoW Approved Project Scope, Current DoW Approved Project Scope, Actual Total Investment Cost, Completion Date, Funding Source, and Date Post Validation Assessment was completed. </t>
  </si>
  <si>
    <r>
      <t xml:space="preserve">The difference between the Projected Total Investment Cost and the Total Investment to Date at the time of reporting. For example, if the Projected Total Investment Cost for a project is $3,000 and the Total Investment Cost to Date is $2,500, the Estimated Outstanding Total Investment Cost would be $500. </t>
    </r>
    <r>
      <rPr>
        <i/>
        <sz val="10"/>
        <rFont val="Arial"/>
        <family val="2"/>
      </rPr>
      <t>This term was named "Estimated Total Cost to Completion" to previous NAF Construction Program Workbooks.</t>
    </r>
  </si>
  <si>
    <r>
      <t xml:space="preserve">As of the report submission date, provide the projected final Total Investment Cost to Date at project completion (including all Design, Construction, SIOH, PCAS, and collateral equipment costs funded by NAF or Commissary Surcharge Funds). This figure will be used to compare the Total Investment Cost to Date reported now with the project’s projected final total at completion. For example, if the Projected Total Investment Cost for a project is $3,000 and the Total Investment Cost to Date is $2,500, the Estimated Outstanding Total Investment Cost would be $500. </t>
    </r>
    <r>
      <rPr>
        <i/>
        <sz val="10"/>
        <rFont val="Arial"/>
        <family val="2"/>
      </rPr>
      <t>This term was named "Projected Total Cost" to previous NAF Construction Program Workbooks.</t>
    </r>
  </si>
  <si>
    <t>Navy Exchange (NEX) Shortfall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</si>
</sst>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4" formatCode="_(&quot;$&quot;* #,##0.00_);_(&quot;$&quot;* \(#,##0.00\);_(&quot;$&quot;* &quot;-&quot;??_);_(@_)"/>
    <numFmt numFmtId="43" formatCode="_(* #,##0.00_);_(* \(#,##0.00\);_(* &quot;-&quot;??_);_(@_)"/>
    <numFmt numFmtId="164" formatCode="_(&quot;$&quot;* #,##0_);_(&quot;$&quot;* \(#,##0\);_(&quot;$&quot;* &quot;-&quot;??_);_(@_)"/>
    <numFmt numFmtId="165" formatCode="#,##0;[Red]#,##0"/>
    <numFmt numFmtId="166" formatCode="##,##0"/>
    <numFmt numFmtId="167" formatCode="0.00;[Red]0.00"/>
    <numFmt numFmtId="168" formatCode="0_);\(0\)"/>
    <numFmt numFmtId="169" formatCode="_(* #,##0_);_(* \(#,##0\);_(* &quot;-&quot;??_);_(@_)"/>
    <numFmt numFmtId="170" formatCode="_(&quot;$&quot;* #,##0.0_);_(&quot;$&quot;* \(#,##0.0\);_(&quot;$&quot;* &quot;-&quot;?_);_(@_)"/>
    <numFmt numFmtId="171" formatCode="&quot;$&quot;#,##0.0"/>
    <numFmt numFmtId="172" formatCode="0.0"/>
  </numFmts>
  <fonts count="85"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4"/>
      <color indexed="18"/>
      <name val="Times"/>
    </font>
    <font>
      <b/>
      <sz val="14"/>
      <color indexed="8"/>
      <name val="Times"/>
    </font>
    <font>
      <b/>
      <sz val="12"/>
      <color indexed="9"/>
      <name val="Arial"/>
      <family val="2"/>
    </font>
    <font>
      <sz val="10"/>
      <color indexed="8"/>
      <name val="Arial"/>
      <family val="2"/>
    </font>
    <font>
      <b/>
      <sz val="12"/>
      <color indexed="57"/>
      <name val="Times"/>
    </font>
    <font>
      <b/>
      <u/>
      <sz val="14"/>
      <color indexed="57"/>
      <name val="Times"/>
    </font>
    <font>
      <b/>
      <sz val="10"/>
      <color indexed="9"/>
      <name val="Calibri"/>
      <family val="2"/>
    </font>
    <font>
      <b/>
      <sz val="22"/>
      <color indexed="9"/>
      <name val="Calibri"/>
      <family val="2"/>
    </font>
    <font>
      <sz val="12"/>
      <name val="Arial"/>
      <family val="2"/>
    </font>
    <font>
      <sz val="11"/>
      <color theme="1"/>
      <name val="Calibri"/>
      <family val="2"/>
      <scheme val="minor"/>
    </font>
    <font>
      <b/>
      <sz val="11"/>
      <color theme="1"/>
      <name val="Calibri"/>
      <family val="2"/>
      <scheme val="minor"/>
    </font>
    <font>
      <sz val="10"/>
      <color theme="1"/>
      <name val="Arial"/>
      <family val="2"/>
    </font>
    <font>
      <b/>
      <sz val="14"/>
      <color indexed="8"/>
      <name val="Times New Roman"/>
      <family val="1"/>
    </font>
    <font>
      <sz val="8"/>
      <name val="Times New Roman"/>
      <family val="1"/>
    </font>
    <font>
      <b/>
      <sz val="14"/>
      <color indexed="18"/>
      <name val="Times New Roman"/>
      <family val="1"/>
    </font>
    <font>
      <b/>
      <u/>
      <sz val="12"/>
      <color theme="3"/>
      <name val="Times New Roman"/>
      <family val="1"/>
    </font>
    <font>
      <b/>
      <sz val="12"/>
      <color theme="3"/>
      <name val="Times New Roman"/>
      <family val="1"/>
    </font>
    <font>
      <b/>
      <sz val="12"/>
      <color indexed="9"/>
      <name val="Times New Roman"/>
      <family val="1"/>
    </font>
    <font>
      <b/>
      <sz val="11"/>
      <color rgb="FF00B050"/>
      <name val="Times New Roman"/>
      <family val="1"/>
    </font>
    <font>
      <sz val="11"/>
      <name val="Times New Roman"/>
      <family val="1"/>
    </font>
    <font>
      <b/>
      <sz val="11"/>
      <name val="Times New Roman"/>
      <family val="1"/>
    </font>
    <font>
      <b/>
      <sz val="8"/>
      <color indexed="17"/>
      <name val="Times New Roman"/>
      <family val="1"/>
    </font>
    <font>
      <sz val="8"/>
      <color indexed="17"/>
      <name val="Times New Roman"/>
      <family val="1"/>
    </font>
    <font>
      <sz val="8"/>
      <color indexed="8"/>
      <name val="Times New Roman"/>
      <family val="1"/>
    </font>
    <font>
      <b/>
      <sz val="11"/>
      <color rgb="FF00B0F0"/>
      <name val="Times New Roman"/>
      <family val="1"/>
    </font>
    <font>
      <sz val="11"/>
      <color rgb="FF00B0F0"/>
      <name val="Times New Roman"/>
      <family val="1"/>
    </font>
    <font>
      <b/>
      <sz val="8"/>
      <color indexed="18"/>
      <name val="Times New Roman"/>
      <family val="1"/>
    </font>
    <font>
      <b/>
      <sz val="11"/>
      <color indexed="18"/>
      <name val="Times New Roman"/>
      <family val="1"/>
    </font>
    <font>
      <i/>
      <sz val="12"/>
      <name val="Times New Roman"/>
      <family val="1"/>
    </font>
    <font>
      <b/>
      <sz val="11"/>
      <color rgb="FFFF0000"/>
      <name val="Times New Roman"/>
      <family val="1"/>
    </font>
    <font>
      <sz val="11"/>
      <name val="Calibri"/>
      <family val="2"/>
    </font>
    <font>
      <b/>
      <sz val="8"/>
      <name val="Times New Roman"/>
      <family val="1"/>
    </font>
    <font>
      <b/>
      <sz val="8"/>
      <color indexed="10"/>
      <name val="Times New Roman"/>
      <family val="1"/>
    </font>
    <font>
      <sz val="8"/>
      <name val="Arial"/>
      <family val="2"/>
    </font>
    <font>
      <b/>
      <sz val="11"/>
      <color rgb="FF0070C0"/>
      <name val="Times New Roman"/>
      <family val="1"/>
    </font>
    <font>
      <b/>
      <sz val="10"/>
      <color indexed="9"/>
      <name val="Arial"/>
      <family val="2"/>
    </font>
    <font>
      <b/>
      <sz val="8"/>
      <color indexed="12"/>
      <name val="Times New Roman"/>
      <family val="1"/>
    </font>
    <font>
      <sz val="8"/>
      <color indexed="12"/>
      <name val="Times New Roman"/>
      <family val="1"/>
    </font>
    <font>
      <b/>
      <sz val="8"/>
      <color indexed="40"/>
      <name val="Times New Roman"/>
      <family val="1"/>
    </font>
    <font>
      <b/>
      <sz val="8"/>
      <color indexed="60"/>
      <name val="Times New Roman"/>
      <family val="1"/>
    </font>
    <font>
      <sz val="8"/>
      <color indexed="60"/>
      <name val="Times New Roman"/>
      <family val="1"/>
    </font>
    <font>
      <b/>
      <sz val="11"/>
      <color rgb="FF7030A0"/>
      <name val="Times New Roman"/>
      <family val="1"/>
    </font>
    <font>
      <b/>
      <sz val="8"/>
      <color indexed="14"/>
      <name val="Times New Roman"/>
      <family val="1"/>
    </font>
    <font>
      <b/>
      <sz val="11"/>
      <color indexed="8"/>
      <name val="Times New Roman"/>
      <family val="1"/>
    </font>
    <font>
      <sz val="11"/>
      <color indexed="8"/>
      <name val="Times New Roman"/>
      <family val="1"/>
    </font>
    <font>
      <sz val="9"/>
      <name val="Times New Roman"/>
      <family val="1"/>
    </font>
    <font>
      <b/>
      <sz val="10"/>
      <color theme="1"/>
      <name val="Arial"/>
      <family val="2"/>
    </font>
    <font>
      <sz val="10"/>
      <color rgb="FF0000CC"/>
      <name val="Arial"/>
      <family val="2"/>
    </font>
    <font>
      <sz val="10"/>
      <name val="Arial"/>
      <family val="2"/>
    </font>
    <font>
      <sz val="12"/>
      <name val="Times New Roman"/>
      <family val="1"/>
    </font>
    <font>
      <sz val="10"/>
      <name val="Times New Roman"/>
      <family val="1"/>
    </font>
    <font>
      <sz val="10"/>
      <name val="Arial"/>
      <family val="2"/>
    </font>
    <font>
      <b/>
      <sz val="11"/>
      <color theme="0"/>
      <name val="Calibri"/>
      <family val="2"/>
      <scheme val="minor"/>
    </font>
    <font>
      <sz val="13"/>
      <name val="Calibri"/>
      <family val="2"/>
      <scheme val="minor"/>
    </font>
    <font>
      <b/>
      <sz val="13"/>
      <name val="Calibri"/>
      <family val="2"/>
      <scheme val="minor"/>
    </font>
    <font>
      <sz val="13"/>
      <name val="Calibri"/>
      <family val="2"/>
    </font>
    <font>
      <b/>
      <sz val="10"/>
      <color theme="1"/>
      <name val="Calibri"/>
      <family val="2"/>
      <scheme val="minor"/>
    </font>
    <font>
      <sz val="10"/>
      <color theme="1"/>
      <name val="Calibri"/>
      <family val="2"/>
      <scheme val="minor"/>
    </font>
    <font>
      <strike/>
      <sz val="13"/>
      <name val="Calibri"/>
      <family val="2"/>
      <scheme val="minor"/>
    </font>
    <font>
      <b/>
      <sz val="10"/>
      <name val="Arial"/>
      <family val="2"/>
    </font>
    <font>
      <sz val="10"/>
      <color rgb="FFFF0000"/>
      <name val="Arial"/>
      <family val="2"/>
    </font>
    <font>
      <sz val="10"/>
      <color rgb="FF000000"/>
      <name val="Arial"/>
      <family val="2"/>
    </font>
    <font>
      <sz val="12"/>
      <color rgb="FF000000"/>
      <name val="Arial"/>
      <family val="2"/>
    </font>
    <font>
      <b/>
      <sz val="12"/>
      <color rgb="FF000000"/>
      <name val="Arial"/>
      <family val="2"/>
    </font>
    <font>
      <sz val="10"/>
      <name val="Arial"/>
      <family val="2"/>
    </font>
    <font>
      <b/>
      <sz val="10"/>
      <color rgb="FF000000"/>
      <name val="Arial"/>
      <family val="2"/>
    </font>
    <font>
      <b/>
      <sz val="11"/>
      <name val="Arial"/>
      <family val="2"/>
    </font>
    <font>
      <sz val="8"/>
      <name val="Arial"/>
      <family val="2"/>
    </font>
    <font>
      <b/>
      <sz val="13"/>
      <name val="Calibri"/>
      <family val="2"/>
    </font>
    <font>
      <sz val="11"/>
      <name val="Arial"/>
      <family val="2"/>
    </font>
    <font>
      <b/>
      <sz val="22"/>
      <color theme="0"/>
      <name val="Arial"/>
      <family val="2"/>
    </font>
    <font>
      <b/>
      <sz val="11"/>
      <color theme="0"/>
      <name val="Arial"/>
      <family val="2"/>
    </font>
    <font>
      <b/>
      <sz val="24"/>
      <color theme="0"/>
      <name val="Arial"/>
      <family val="2"/>
    </font>
    <font>
      <b/>
      <sz val="14"/>
      <name val="Times New Roman"/>
      <family val="1"/>
    </font>
    <font>
      <b/>
      <sz val="14"/>
      <color rgb="FF000080"/>
      <name val="Times New Roman"/>
      <family val="1"/>
    </font>
    <font>
      <b/>
      <sz val="16"/>
      <color rgb="FF000000"/>
      <name val="Calibri"/>
      <family val="2"/>
      <scheme val="minor"/>
    </font>
    <font>
      <b/>
      <sz val="12"/>
      <color rgb="FFFFFFFF"/>
      <name val="Arial"/>
      <family val="2"/>
    </font>
    <font>
      <b/>
      <sz val="14"/>
      <color rgb="FF000080"/>
      <name val="Times"/>
    </font>
    <font>
      <b/>
      <sz val="12"/>
      <color theme="0"/>
      <name val="Arial"/>
      <family val="2"/>
    </font>
    <font>
      <i/>
      <sz val="10"/>
      <name val="Arial"/>
      <family val="2"/>
    </font>
  </fonts>
  <fills count="18">
    <fill>
      <patternFill patternType="none"/>
    </fill>
    <fill>
      <patternFill patternType="gray125"/>
    </fill>
    <fill>
      <patternFill patternType="solid">
        <fgColor indexed="59"/>
      </patternFill>
    </fill>
    <fill>
      <patternFill patternType="solid">
        <fgColor indexed="62"/>
      </patternFill>
    </fill>
    <fill>
      <patternFill patternType="solid">
        <fgColor indexed="18"/>
      </patternFill>
    </fill>
    <fill>
      <patternFill patternType="solid">
        <fgColor theme="0"/>
        <bgColor indexed="64"/>
      </patternFill>
    </fill>
    <fill>
      <patternFill patternType="solid">
        <fgColor theme="0" tint="-4.9989318521683403E-2"/>
        <bgColor indexed="64"/>
      </patternFill>
    </fill>
    <fill>
      <patternFill patternType="solid">
        <fgColor indexed="18"/>
        <bgColor indexed="64"/>
      </patternFill>
    </fill>
    <fill>
      <patternFill patternType="solid">
        <fgColor theme="4" tint="0.79998168889431442"/>
        <bgColor indexed="64"/>
      </patternFill>
    </fill>
    <fill>
      <patternFill patternType="solid">
        <fgColor theme="0" tint="-0.14999847407452621"/>
        <bgColor indexed="64"/>
      </patternFill>
    </fill>
    <fill>
      <patternFill patternType="solid">
        <fgColor rgb="FF92D050"/>
        <bgColor indexed="64"/>
      </patternFill>
    </fill>
    <fill>
      <patternFill patternType="solid">
        <fgColor rgb="FFFFFFCC"/>
      </patternFill>
    </fill>
    <fill>
      <patternFill patternType="solid">
        <fgColor theme="1"/>
        <bgColor indexed="64"/>
      </patternFill>
    </fill>
    <fill>
      <patternFill patternType="solid">
        <fgColor rgb="FFFFFF00"/>
        <bgColor indexed="64"/>
      </patternFill>
    </fill>
    <fill>
      <patternFill patternType="solid">
        <fgColor rgb="FFF2F2F2"/>
        <bgColor indexed="64"/>
      </patternFill>
    </fill>
    <fill>
      <patternFill patternType="solid">
        <fgColor rgb="FF000080"/>
        <bgColor indexed="64"/>
      </patternFill>
    </fill>
    <fill>
      <patternFill patternType="solid">
        <fgColor rgb="FFE4DFEC"/>
        <bgColor indexed="64"/>
      </patternFill>
    </fill>
    <fill>
      <patternFill patternType="solid">
        <fgColor theme="2" tint="-9.9978637043366805E-2"/>
        <bgColor indexed="64"/>
      </patternFill>
    </fill>
  </fills>
  <borders count="52">
    <border>
      <left/>
      <right/>
      <top/>
      <bottom/>
      <diagonal/>
    </border>
    <border>
      <left/>
      <right/>
      <top style="medium">
        <color indexed="64"/>
      </top>
      <bottom/>
      <diagonal/>
    </border>
    <border>
      <left style="medium">
        <color indexed="64"/>
      </left>
      <right/>
      <top/>
      <bottom/>
      <diagonal/>
    </border>
    <border>
      <left/>
      <right/>
      <top/>
      <bottom style="thin">
        <color indexed="64"/>
      </bottom>
      <diagonal/>
    </border>
    <border>
      <left style="thin">
        <color indexed="64"/>
      </left>
      <right/>
      <top/>
      <bottom/>
      <diagonal/>
    </border>
    <border>
      <left/>
      <right/>
      <top/>
      <bottom style="double">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double">
        <color indexed="64"/>
      </bottom>
      <diagonal/>
    </border>
    <border>
      <left style="medium">
        <color indexed="64"/>
      </left>
      <right/>
      <top style="thick">
        <color auto="1"/>
      </top>
      <bottom style="thick">
        <color auto="1"/>
      </bottom>
      <diagonal/>
    </border>
    <border>
      <left/>
      <right/>
      <top style="thick">
        <color auto="1"/>
      </top>
      <bottom style="thick">
        <color auto="1"/>
      </bottom>
      <diagonal/>
    </border>
    <border>
      <left/>
      <right style="medium">
        <color indexed="64"/>
      </right>
      <top style="thick">
        <color auto="1"/>
      </top>
      <bottom style="thick">
        <color auto="1"/>
      </bottom>
      <diagonal/>
    </border>
    <border>
      <left style="medium">
        <color indexed="64"/>
      </left>
      <right/>
      <top/>
      <bottom style="medium">
        <color indexed="64"/>
      </bottom>
      <diagonal/>
    </border>
    <border>
      <left/>
      <right/>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bottom style="medium">
        <color indexed="64"/>
      </bottom>
      <diagonal/>
    </border>
    <border>
      <left/>
      <right style="medium">
        <color indexed="64"/>
      </right>
      <top/>
      <bottom style="double">
        <color auto="1"/>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rgb="FFB2B2B2"/>
      </left>
      <right style="thin">
        <color rgb="FFB2B2B2"/>
      </right>
      <top style="thin">
        <color rgb="FFB2B2B2"/>
      </top>
      <bottom style="thin">
        <color rgb="FFB2B2B2"/>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thin">
        <color auto="1"/>
      </top>
      <bottom style="double">
        <color auto="1"/>
      </bottom>
      <diagonal/>
    </border>
    <border>
      <left style="medium">
        <color indexed="64"/>
      </left>
      <right/>
      <top/>
      <bottom style="thin">
        <color rgb="FF000080"/>
      </bottom>
      <diagonal/>
    </border>
    <border>
      <left/>
      <right style="medium">
        <color indexed="64"/>
      </right>
      <top/>
      <bottom style="thin">
        <color rgb="FF000080"/>
      </bottom>
      <diagonal/>
    </border>
    <border>
      <left style="medium">
        <color indexed="64"/>
      </left>
      <right/>
      <top style="medium">
        <color indexed="64"/>
      </top>
      <bottom style="medium">
        <color indexed="64"/>
      </bottom>
      <diagonal/>
    </border>
    <border>
      <left/>
      <right/>
      <top/>
      <bottom style="thin">
        <color theme="2"/>
      </bottom>
      <diagonal/>
    </border>
    <border>
      <left/>
      <right style="thin">
        <color theme="2"/>
      </right>
      <top style="thin">
        <color indexed="64"/>
      </top>
      <bottom/>
      <diagonal/>
    </border>
    <border>
      <left style="thin">
        <color theme="2"/>
      </left>
      <right style="thin">
        <color theme="2"/>
      </right>
      <top style="thin">
        <color theme="2"/>
      </top>
      <bottom style="thin">
        <color theme="2"/>
      </bottom>
      <diagonal/>
    </border>
    <border>
      <left/>
      <right style="thin">
        <color theme="2"/>
      </right>
      <top style="thin">
        <color theme="2"/>
      </top>
      <bottom style="thin">
        <color theme="2"/>
      </bottom>
      <diagonal/>
    </border>
    <border>
      <left/>
      <right style="thin">
        <color theme="2"/>
      </right>
      <top/>
      <bottom style="medium">
        <color indexed="64"/>
      </bottom>
      <diagonal/>
    </border>
    <border>
      <left/>
      <right style="thin">
        <color theme="2"/>
      </right>
      <top/>
      <bottom style="thin">
        <color theme="2"/>
      </bottom>
      <diagonal/>
    </border>
  </borders>
  <cellStyleXfs count="16">
    <xf numFmtId="0" fontId="0" fillId="0" borderId="0"/>
    <xf numFmtId="44" fontId="4" fillId="0" borderId="0" applyFont="0" applyFill="0" applyBorder="0" applyAlignment="0" applyProtection="0"/>
    <xf numFmtId="0" fontId="4" fillId="0" borderId="0"/>
    <xf numFmtId="43" fontId="4" fillId="0" borderId="0" applyFont="0" applyFill="0" applyBorder="0" applyAlignment="0" applyProtection="0"/>
    <xf numFmtId="0" fontId="14" fillId="0" borderId="0"/>
    <xf numFmtId="9" fontId="53" fillId="0" borderId="0" applyFont="0" applyFill="0" applyBorder="0" applyAlignment="0" applyProtection="0"/>
    <xf numFmtId="0" fontId="56" fillId="11" borderId="32" applyNumberFormat="0" applyFont="0" applyAlignment="0" applyProtection="0"/>
    <xf numFmtId="44" fontId="4" fillId="0" borderId="0" applyFont="0" applyFill="0" applyBorder="0" applyAlignment="0" applyProtection="0"/>
    <xf numFmtId="0" fontId="3" fillId="0" borderId="0"/>
    <xf numFmtId="0" fontId="3" fillId="0" borderId="0"/>
    <xf numFmtId="0" fontId="2" fillId="0" borderId="0"/>
    <xf numFmtId="0" fontId="69" fillId="0" borderId="0"/>
    <xf numFmtId="0" fontId="1" fillId="0" borderId="0"/>
    <xf numFmtId="9" fontId="4" fillId="0" borderId="0" applyFont="0" applyFill="0" applyBorder="0" applyAlignment="0" applyProtection="0"/>
    <xf numFmtId="0" fontId="4" fillId="11" borderId="32" applyNumberFormat="0" applyFont="0" applyAlignment="0" applyProtection="0"/>
    <xf numFmtId="43" fontId="69" fillId="0" borderId="0" applyFont="0" applyFill="0" applyBorder="0" applyAlignment="0" applyProtection="0"/>
  </cellStyleXfs>
  <cellXfs count="421">
    <xf numFmtId="0" fontId="0" fillId="0" borderId="0" xfId="0" applyProtection="1">
      <protection locked="0"/>
    </xf>
    <xf numFmtId="0" fontId="5" fillId="0" borderId="0" xfId="0" applyFont="1" applyAlignment="1" applyProtection="1">
      <alignment horizontal="centerContinuous" wrapText="1"/>
      <protection locked="0"/>
    </xf>
    <xf numFmtId="0" fontId="6" fillId="0" borderId="0" xfId="0" applyFont="1" applyAlignment="1" applyProtection="1">
      <alignment horizontal="centerContinuous" wrapText="1"/>
      <protection locked="0"/>
    </xf>
    <xf numFmtId="0" fontId="7" fillId="4" borderId="0" xfId="0" applyFont="1" applyFill="1" applyAlignment="1" applyProtection="1">
      <alignment horizontal="center" wrapText="1"/>
      <protection locked="0"/>
    </xf>
    <xf numFmtId="0" fontId="8" fillId="0" borderId="0" xfId="0" applyFont="1" applyAlignment="1" applyProtection="1">
      <alignment horizontal="left"/>
      <protection locked="0"/>
    </xf>
    <xf numFmtId="0" fontId="8" fillId="0" borderId="0" xfId="0" applyFont="1" applyAlignment="1" applyProtection="1">
      <alignment horizontal="right"/>
      <protection locked="0"/>
    </xf>
    <xf numFmtId="0" fontId="8" fillId="0" borderId="0" xfId="0" applyFont="1" applyAlignment="1" applyProtection="1">
      <alignment horizontal="center"/>
      <protection locked="0"/>
    </xf>
    <xf numFmtId="0" fontId="8" fillId="0" borderId="0" xfId="0" applyFont="1" applyAlignment="1" applyProtection="1">
      <alignment horizontal="left" wrapText="1"/>
      <protection locked="0"/>
    </xf>
    <xf numFmtId="164" fontId="8" fillId="0" borderId="0" xfId="0" applyNumberFormat="1" applyFont="1" applyAlignment="1" applyProtection="1">
      <alignment horizontal="right"/>
      <protection locked="0"/>
    </xf>
    <xf numFmtId="0" fontId="9" fillId="2" borderId="0" xfId="0" applyFont="1" applyFill="1" applyAlignment="1" applyProtection="1">
      <alignment horizontal="left"/>
      <protection locked="0"/>
    </xf>
    <xf numFmtId="0" fontId="9" fillId="2" borderId="0" xfId="0" applyFont="1" applyFill="1" applyAlignment="1" applyProtection="1">
      <alignment horizontal="right"/>
      <protection locked="0"/>
    </xf>
    <xf numFmtId="0" fontId="11" fillId="3" borderId="0" xfId="0" applyFont="1" applyFill="1" applyAlignment="1" applyProtection="1">
      <alignment horizontal="left" wrapText="1"/>
      <protection locked="0"/>
    </xf>
    <xf numFmtId="0" fontId="12" fillId="3" borderId="0" xfId="0" applyFont="1" applyFill="1" applyAlignment="1" applyProtection="1">
      <alignment horizontal="centerContinuous" wrapText="1"/>
      <protection locked="0"/>
    </xf>
    <xf numFmtId="0" fontId="57" fillId="12" borderId="33" xfId="0" applyFont="1" applyFill="1" applyBorder="1" applyAlignment="1">
      <alignment horizontal="center" vertical="center" wrapText="1"/>
    </xf>
    <xf numFmtId="0" fontId="57" fillId="12" borderId="34" xfId="0" applyFont="1" applyFill="1" applyBorder="1" applyAlignment="1">
      <alignment horizontal="center" vertical="center" wrapText="1"/>
    </xf>
    <xf numFmtId="49" fontId="57" fillId="12" borderId="35" xfId="0" applyNumberFormat="1" applyFont="1" applyFill="1" applyBorder="1" applyAlignment="1">
      <alignment horizontal="center" vertical="center" wrapText="1"/>
    </xf>
    <xf numFmtId="0" fontId="57" fillId="12" borderId="35" xfId="0" applyFont="1" applyFill="1" applyBorder="1" applyAlignment="1">
      <alignment horizontal="center" vertical="center" wrapText="1"/>
    </xf>
    <xf numFmtId="0" fontId="57" fillId="12" borderId="36" xfId="0" applyFont="1" applyFill="1" applyBorder="1" applyAlignment="1">
      <alignment horizontal="center" vertical="center" wrapText="1"/>
    </xf>
    <xf numFmtId="0" fontId="61" fillId="0" borderId="0" xfId="0" applyFont="1" applyAlignment="1">
      <alignment vertical="top"/>
    </xf>
    <xf numFmtId="0" fontId="62" fillId="0" borderId="0" xfId="0" applyFont="1" applyAlignment="1">
      <alignment vertical="top"/>
    </xf>
    <xf numFmtId="0" fontId="58" fillId="0" borderId="37" xfId="6" applyFont="1" applyFill="1" applyBorder="1" applyAlignment="1">
      <alignment vertical="center" wrapText="1"/>
    </xf>
    <xf numFmtId="0" fontId="64" fillId="9" borderId="0" xfId="0" applyFont="1" applyFill="1"/>
    <xf numFmtId="0" fontId="64" fillId="13" borderId="0" xfId="0" applyFont="1" applyFill="1"/>
    <xf numFmtId="0" fontId="0" fillId="0" borderId="0" xfId="0"/>
    <xf numFmtId="0" fontId="4" fillId="0" borderId="0" xfId="0" applyFont="1"/>
    <xf numFmtId="0" fontId="16" fillId="0" borderId="0" xfId="0" applyFont="1"/>
    <xf numFmtId="0" fontId="65" fillId="0" borderId="0" xfId="0" applyFont="1"/>
    <xf numFmtId="0" fontId="55" fillId="0" borderId="41" xfId="0" applyFont="1" applyBorder="1" applyAlignment="1">
      <alignment vertical="center" wrapText="1"/>
    </xf>
    <xf numFmtId="0" fontId="0" fillId="0" borderId="0" xfId="0" applyAlignment="1" applyProtection="1">
      <alignment horizontal="right"/>
      <protection locked="0"/>
    </xf>
    <xf numFmtId="0" fontId="0" fillId="0" borderId="0" xfId="0" applyAlignment="1" applyProtection="1">
      <alignment horizontal="center"/>
      <protection locked="0"/>
    </xf>
    <xf numFmtId="0" fontId="8" fillId="0" borderId="0" xfId="0" applyFont="1" applyAlignment="1" applyProtection="1">
      <alignment horizontal="center" wrapText="1"/>
      <protection locked="0"/>
    </xf>
    <xf numFmtId="0" fontId="4" fillId="0" borderId="0" xfId="0" applyFont="1" applyAlignment="1" applyProtection="1">
      <alignment horizontal="center"/>
      <protection locked="0"/>
    </xf>
    <xf numFmtId="0" fontId="4" fillId="0" borderId="0" xfId="0" applyFont="1" applyProtection="1">
      <protection locked="0"/>
    </xf>
    <xf numFmtId="164" fontId="4" fillId="0" borderId="0" xfId="0" applyNumberFormat="1" applyFont="1" applyAlignment="1" applyProtection="1">
      <alignment horizontal="right"/>
      <protection locked="0"/>
    </xf>
    <xf numFmtId="0" fontId="4" fillId="0" borderId="0" xfId="0" applyFont="1" applyAlignment="1" applyProtection="1">
      <alignment horizontal="center" vertical="center"/>
      <protection locked="0"/>
    </xf>
    <xf numFmtId="0" fontId="6" fillId="0" borderId="0" xfId="0" applyFont="1" applyAlignment="1" applyProtection="1">
      <alignment horizontal="center" wrapText="1"/>
      <protection locked="0"/>
    </xf>
    <xf numFmtId="0" fontId="6" fillId="0" borderId="0" xfId="0" applyFont="1" applyAlignment="1" applyProtection="1">
      <alignment horizontal="right" wrapText="1"/>
      <protection locked="0"/>
    </xf>
    <xf numFmtId="0" fontId="6" fillId="0" borderId="0" xfId="0" applyFont="1" applyAlignment="1" applyProtection="1">
      <alignment horizontal="left" wrapText="1"/>
      <protection locked="0"/>
    </xf>
    <xf numFmtId="0" fontId="0" fillId="0" borderId="0" xfId="0" applyAlignment="1" applyProtection="1">
      <alignment horizontal="left"/>
      <protection locked="0"/>
    </xf>
    <xf numFmtId="14" fontId="8" fillId="0" borderId="0" xfId="0" applyNumberFormat="1" applyFont="1" applyAlignment="1" applyProtection="1">
      <alignment horizontal="center"/>
      <protection locked="0"/>
    </xf>
    <xf numFmtId="0" fontId="8" fillId="0" borderId="0" xfId="0" applyFont="1" applyAlignment="1" applyProtection="1">
      <alignment horizontal="left" vertical="top" wrapText="1"/>
      <protection locked="0"/>
    </xf>
    <xf numFmtId="0" fontId="70" fillId="0" borderId="0" xfId="0" applyFont="1" applyAlignment="1">
      <alignment horizontal="left"/>
    </xf>
    <xf numFmtId="0" fontId="66" fillId="0" borderId="0" xfId="0" applyFont="1" applyAlignment="1">
      <alignment horizontal="left"/>
    </xf>
    <xf numFmtId="0" fontId="4" fillId="0" borderId="0" xfId="0" applyFont="1" applyAlignment="1" applyProtection="1">
      <alignment horizontal="left" vertical="top" wrapText="1"/>
      <protection locked="0"/>
    </xf>
    <xf numFmtId="0" fontId="71" fillId="0" borderId="0" xfId="0" applyFont="1" applyProtection="1">
      <protection locked="0"/>
    </xf>
    <xf numFmtId="44" fontId="6" fillId="0" borderId="0" xfId="1" applyFont="1" applyAlignment="1" applyProtection="1">
      <alignment horizontal="center" wrapText="1"/>
      <protection locked="0"/>
    </xf>
    <xf numFmtId="44" fontId="0" fillId="0" borderId="0" xfId="1" applyFont="1" applyAlignment="1" applyProtection="1">
      <alignment horizontal="center"/>
      <protection locked="0"/>
    </xf>
    <xf numFmtId="0" fontId="7" fillId="4" borderId="0" xfId="2" applyFont="1" applyFill="1" applyAlignment="1" applyProtection="1">
      <alignment horizontal="center" wrapText="1"/>
      <protection locked="0"/>
    </xf>
    <xf numFmtId="0" fontId="18" fillId="5" borderId="0" xfId="2" applyFont="1" applyFill="1"/>
    <xf numFmtId="0" fontId="18" fillId="0" borderId="0" xfId="2" applyFont="1"/>
    <xf numFmtId="0" fontId="23" fillId="5" borderId="2" xfId="2" applyFont="1" applyFill="1" applyBorder="1"/>
    <xf numFmtId="164" fontId="24" fillId="5" borderId="0" xfId="1" applyNumberFormat="1" applyFont="1" applyFill="1" applyBorder="1" applyAlignment="1">
      <alignment horizontal="right"/>
    </xf>
    <xf numFmtId="164" fontId="24" fillId="5" borderId="0" xfId="1" applyNumberFormat="1" applyFont="1" applyFill="1" applyBorder="1"/>
    <xf numFmtId="164" fontId="25" fillId="0" borderId="8" xfId="1" applyNumberFormat="1" applyFont="1" applyFill="1" applyBorder="1"/>
    <xf numFmtId="0" fontId="25" fillId="5" borderId="2" xfId="2" applyFont="1" applyFill="1" applyBorder="1"/>
    <xf numFmtId="164" fontId="25" fillId="5" borderId="42" xfId="1" applyNumberFormat="1" applyFont="1" applyFill="1" applyBorder="1"/>
    <xf numFmtId="164" fontId="25" fillId="5" borderId="14" xfId="1" applyNumberFormat="1" applyFont="1" applyFill="1" applyBorder="1"/>
    <xf numFmtId="3" fontId="26" fillId="5" borderId="0" xfId="2" applyNumberFormat="1" applyFont="1" applyFill="1" applyAlignment="1">
      <alignment horizontal="right" wrapText="1"/>
    </xf>
    <xf numFmtId="0" fontId="27" fillId="5" borderId="0" xfId="2" applyFont="1" applyFill="1"/>
    <xf numFmtId="164" fontId="18" fillId="5" borderId="0" xfId="1" applyNumberFormat="1" applyFont="1" applyFill="1" applyBorder="1"/>
    <xf numFmtId="164" fontId="18" fillId="5" borderId="8" xfId="1" applyNumberFormat="1" applyFont="1" applyFill="1" applyBorder="1"/>
    <xf numFmtId="3" fontId="18" fillId="5" borderId="0" xfId="2" applyNumberFormat="1" applyFont="1" applyFill="1"/>
    <xf numFmtId="3" fontId="28" fillId="5" borderId="0" xfId="2" applyNumberFormat="1" applyFont="1" applyFill="1" applyAlignment="1">
      <alignment horizontal="right" wrapText="1"/>
    </xf>
    <xf numFmtId="164" fontId="25" fillId="5" borderId="0" xfId="1" applyNumberFormat="1" applyFont="1" applyFill="1" applyBorder="1"/>
    <xf numFmtId="3" fontId="26" fillId="5" borderId="0" xfId="2" applyNumberFormat="1" applyFont="1" applyFill="1"/>
    <xf numFmtId="166" fontId="28" fillId="5" borderId="0" xfId="2" applyNumberFormat="1" applyFont="1" applyFill="1" applyAlignment="1">
      <alignment horizontal="right" wrapText="1"/>
    </xf>
    <xf numFmtId="164" fontId="25" fillId="5" borderId="0" xfId="1" applyNumberFormat="1" applyFont="1" applyFill="1" applyBorder="1" applyAlignment="1">
      <alignment horizontal="right"/>
    </xf>
    <xf numFmtId="164" fontId="27" fillId="5" borderId="0" xfId="1" applyNumberFormat="1" applyFont="1" applyFill="1" applyBorder="1"/>
    <xf numFmtId="164" fontId="27" fillId="5" borderId="8" xfId="1" applyNumberFormat="1" applyFont="1" applyFill="1" applyBorder="1"/>
    <xf numFmtId="0" fontId="29" fillId="5" borderId="2" xfId="2" applyFont="1" applyFill="1" applyBorder="1"/>
    <xf numFmtId="164" fontId="24" fillId="5" borderId="8" xfId="1" applyNumberFormat="1" applyFont="1" applyFill="1" applyBorder="1"/>
    <xf numFmtId="0" fontId="31" fillId="5" borderId="0" xfId="2" applyFont="1" applyFill="1"/>
    <xf numFmtId="0" fontId="31" fillId="0" borderId="0" xfId="2" applyFont="1"/>
    <xf numFmtId="164" fontId="25" fillId="5" borderId="0" xfId="1" applyNumberFormat="1" applyFont="1" applyFill="1" applyBorder="1" applyAlignment="1"/>
    <xf numFmtId="164" fontId="24" fillId="5" borderId="0" xfId="1" applyNumberFormat="1" applyFont="1" applyFill="1" applyBorder="1" applyAlignment="1"/>
    <xf numFmtId="3" fontId="31" fillId="5" borderId="0" xfId="2" applyNumberFormat="1" applyFont="1" applyFill="1"/>
    <xf numFmtId="0" fontId="32" fillId="5" borderId="2" xfId="2" applyFont="1" applyFill="1" applyBorder="1"/>
    <xf numFmtId="164" fontId="25" fillId="5" borderId="0" xfId="1" applyNumberFormat="1" applyFont="1" applyFill="1" applyBorder="1" applyAlignment="1">
      <alignment horizontal="center"/>
    </xf>
    <xf numFmtId="164" fontId="31" fillId="5" borderId="0" xfId="1" applyNumberFormat="1" applyFont="1" applyFill="1" applyBorder="1"/>
    <xf numFmtId="164" fontId="31" fillId="5" borderId="8" xfId="1" applyNumberFormat="1" applyFont="1" applyFill="1" applyBorder="1"/>
    <xf numFmtId="0" fontId="34" fillId="5" borderId="2" xfId="2" applyFont="1" applyFill="1" applyBorder="1"/>
    <xf numFmtId="164" fontId="25" fillId="5" borderId="42" xfId="1" applyNumberFormat="1" applyFont="1" applyFill="1" applyBorder="1" applyAlignment="1">
      <alignment horizontal="right" vertical="center"/>
    </xf>
    <xf numFmtId="164" fontId="25" fillId="5" borderId="14" xfId="1" applyNumberFormat="1" applyFont="1" applyFill="1" applyBorder="1" applyAlignment="1">
      <alignment horizontal="right" vertical="center"/>
    </xf>
    <xf numFmtId="0" fontId="37" fillId="5" borderId="0" xfId="2" applyFont="1" applyFill="1"/>
    <xf numFmtId="164" fontId="35" fillId="5" borderId="0" xfId="1" applyNumberFormat="1" applyFont="1" applyFill="1" applyBorder="1"/>
    <xf numFmtId="0" fontId="39" fillId="5" borderId="2" xfId="2" applyFont="1" applyFill="1" applyBorder="1"/>
    <xf numFmtId="164" fontId="25" fillId="5" borderId="0" xfId="1" applyNumberFormat="1" applyFont="1" applyFill="1" applyBorder="1" applyAlignment="1">
      <alignment horizontal="left"/>
    </xf>
    <xf numFmtId="0" fontId="41" fillId="5" borderId="0" xfId="2" applyFont="1" applyFill="1"/>
    <xf numFmtId="0" fontId="41" fillId="0" borderId="0" xfId="2" applyFont="1"/>
    <xf numFmtId="164" fontId="25" fillId="5" borderId="0" xfId="1" applyNumberFormat="1" applyFont="1" applyFill="1" applyBorder="1" applyAlignment="1">
      <alignment horizontal="left" indent="2"/>
    </xf>
    <xf numFmtId="0" fontId="42" fillId="5" borderId="0" xfId="2" applyFont="1" applyFill="1"/>
    <xf numFmtId="164" fontId="41" fillId="5" borderId="0" xfId="1" applyNumberFormat="1" applyFont="1" applyFill="1" applyBorder="1"/>
    <xf numFmtId="164" fontId="41" fillId="5" borderId="8" xfId="1" applyNumberFormat="1" applyFont="1" applyFill="1" applyBorder="1"/>
    <xf numFmtId="3" fontId="44" fillId="5" borderId="0" xfId="2" applyNumberFormat="1" applyFont="1" applyFill="1"/>
    <xf numFmtId="0" fontId="45" fillId="5" borderId="0" xfId="2" applyFont="1" applyFill="1"/>
    <xf numFmtId="0" fontId="45" fillId="0" borderId="0" xfId="2" applyFont="1"/>
    <xf numFmtId="0" fontId="46" fillId="5" borderId="2" xfId="2" applyFont="1" applyFill="1" applyBorder="1"/>
    <xf numFmtId="169" fontId="18" fillId="5" borderId="0" xfId="3" applyNumberFormat="1" applyFont="1" applyFill="1"/>
    <xf numFmtId="164" fontId="25" fillId="5" borderId="42" xfId="1" applyNumberFormat="1" applyFont="1" applyFill="1" applyBorder="1" applyAlignment="1">
      <alignment horizontal="right"/>
    </xf>
    <xf numFmtId="164" fontId="25" fillId="5" borderId="14" xfId="1" applyNumberFormat="1" applyFont="1" applyFill="1" applyBorder="1" applyAlignment="1">
      <alignment horizontal="right"/>
    </xf>
    <xf numFmtId="169" fontId="47" fillId="5" borderId="0" xfId="3" applyNumberFormat="1" applyFont="1" applyFill="1"/>
    <xf numFmtId="0" fontId="47" fillId="5" borderId="0" xfId="2" applyFont="1" applyFill="1"/>
    <xf numFmtId="0" fontId="47" fillId="0" borderId="0" xfId="2" applyFont="1"/>
    <xf numFmtId="164" fontId="49" fillId="5" borderId="0" xfId="1" applyNumberFormat="1" applyFont="1" applyFill="1" applyBorder="1" applyAlignment="1">
      <alignment horizontal="left"/>
    </xf>
    <xf numFmtId="164" fontId="49" fillId="5" borderId="8" xfId="1" applyNumberFormat="1" applyFont="1" applyFill="1" applyBorder="1" applyAlignment="1">
      <alignment horizontal="left"/>
    </xf>
    <xf numFmtId="0" fontId="25" fillId="5" borderId="15" xfId="2" applyFont="1" applyFill="1" applyBorder="1"/>
    <xf numFmtId="0" fontId="25" fillId="5" borderId="16" xfId="2" applyFont="1" applyFill="1" applyBorder="1" applyAlignment="1">
      <alignment horizontal="center"/>
    </xf>
    <xf numFmtId="164" fontId="25" fillId="5" borderId="16" xfId="1" applyNumberFormat="1" applyFont="1" applyFill="1" applyBorder="1" applyAlignment="1">
      <alignment horizontal="right"/>
    </xf>
    <xf numFmtId="164" fontId="25" fillId="5" borderId="17" xfId="1" applyNumberFormat="1" applyFont="1" applyFill="1" applyBorder="1" applyAlignment="1">
      <alignment horizontal="right"/>
    </xf>
    <xf numFmtId="169" fontId="48" fillId="5" borderId="0" xfId="3" applyNumberFormat="1" applyFont="1" applyFill="1" applyBorder="1" applyAlignment="1">
      <alignment horizontal="left"/>
    </xf>
    <xf numFmtId="0" fontId="38" fillId="5" borderId="0" xfId="2" applyFont="1" applyFill="1" applyAlignment="1">
      <alignment vertical="top"/>
    </xf>
    <xf numFmtId="164" fontId="24" fillId="5" borderId="8" xfId="1" applyNumberFormat="1" applyFont="1" applyFill="1" applyBorder="1" applyAlignment="1">
      <alignment horizontal="right"/>
    </xf>
    <xf numFmtId="0" fontId="36" fillId="5" borderId="0" xfId="2" applyFont="1" applyFill="1"/>
    <xf numFmtId="0" fontId="36" fillId="0" borderId="0" xfId="2" applyFont="1"/>
    <xf numFmtId="164" fontId="24" fillId="5" borderId="0" xfId="1" applyNumberFormat="1" applyFont="1" applyFill="1" applyBorder="1" applyProtection="1">
      <protection locked="0"/>
    </xf>
    <xf numFmtId="0" fontId="24" fillId="5" borderId="0" xfId="2" applyFont="1" applyFill="1"/>
    <xf numFmtId="0" fontId="24" fillId="0" borderId="0" xfId="2" applyFont="1"/>
    <xf numFmtId="38" fontId="50" fillId="5" borderId="0" xfId="2" applyNumberFormat="1" applyFont="1" applyFill="1"/>
    <xf numFmtId="0" fontId="25" fillId="5" borderId="18" xfId="2" applyFont="1" applyFill="1" applyBorder="1"/>
    <xf numFmtId="165" fontId="25" fillId="5" borderId="19" xfId="2" applyNumberFormat="1" applyFont="1" applyFill="1" applyBorder="1"/>
    <xf numFmtId="164" fontId="25" fillId="5" borderId="20" xfId="1" applyNumberFormat="1" applyFont="1" applyFill="1" applyBorder="1" applyAlignment="1">
      <alignment horizontal="right"/>
    </xf>
    <xf numFmtId="164" fontId="25" fillId="5" borderId="21" xfId="1" applyNumberFormat="1" applyFont="1" applyFill="1" applyBorder="1" applyAlignment="1">
      <alignment horizontal="right"/>
    </xf>
    <xf numFmtId="0" fontId="25" fillId="5" borderId="0" xfId="2" applyFont="1" applyFill="1"/>
    <xf numFmtId="37" fontId="24" fillId="5" borderId="0" xfId="2" applyNumberFormat="1" applyFont="1" applyFill="1" applyAlignment="1">
      <alignment horizontal="right"/>
    </xf>
    <xf numFmtId="3" fontId="24" fillId="5" borderId="0" xfId="2" applyNumberFormat="1" applyFont="1" applyFill="1"/>
    <xf numFmtId="0" fontId="24" fillId="5" borderId="0" xfId="2" applyFont="1" applyFill="1" applyAlignment="1">
      <alignment horizontal="right"/>
    </xf>
    <xf numFmtId="0" fontId="25" fillId="0" borderId="0" xfId="2" applyFont="1"/>
    <xf numFmtId="0" fontId="24" fillId="0" borderId="0" xfId="2" applyFont="1" applyAlignment="1">
      <alignment horizontal="right"/>
    </xf>
    <xf numFmtId="3" fontId="24" fillId="0" borderId="0" xfId="2" applyNumberFormat="1" applyFont="1"/>
    <xf numFmtId="0" fontId="1" fillId="5" borderId="0" xfId="12" applyFill="1"/>
    <xf numFmtId="0" fontId="1" fillId="0" borderId="0" xfId="12"/>
    <xf numFmtId="0" fontId="51" fillId="9" borderId="11" xfId="12" applyFont="1" applyFill="1" applyBorder="1"/>
    <xf numFmtId="44" fontId="51" fillId="9" borderId="12" xfId="12" applyNumberFormat="1" applyFont="1" applyFill="1" applyBorder="1" applyAlignment="1">
      <alignment horizontal="center" wrapText="1"/>
    </xf>
    <xf numFmtId="0" fontId="51" fillId="9" borderId="12" xfId="12" applyFont="1" applyFill="1" applyBorder="1" applyAlignment="1">
      <alignment horizontal="center" wrapText="1"/>
    </xf>
    <xf numFmtId="0" fontId="51" fillId="9" borderId="13" xfId="12" applyFont="1" applyFill="1" applyBorder="1" applyAlignment="1">
      <alignment horizontal="center" wrapText="1"/>
    </xf>
    <xf numFmtId="0" fontId="15" fillId="5" borderId="2" xfId="12" applyFont="1" applyFill="1" applyBorder="1" applyAlignment="1">
      <alignment horizontal="center" wrapText="1"/>
    </xf>
    <xf numFmtId="0" fontId="51" fillId="5" borderId="18" xfId="12" applyFont="1" applyFill="1" applyBorder="1"/>
    <xf numFmtId="170" fontId="51" fillId="5" borderId="19" xfId="12" applyNumberFormat="1" applyFont="1" applyFill="1" applyBorder="1"/>
    <xf numFmtId="0" fontId="16" fillId="5" borderId="19" xfId="12" applyFont="1" applyFill="1" applyBorder="1"/>
    <xf numFmtId="0" fontId="16" fillId="5" borderId="22" xfId="12" applyFont="1" applyFill="1" applyBorder="1"/>
    <xf numFmtId="0" fontId="16" fillId="5" borderId="2" xfId="12" applyFont="1" applyFill="1" applyBorder="1"/>
    <xf numFmtId="0" fontId="51" fillId="5" borderId="8" xfId="12" applyFont="1" applyFill="1" applyBorder="1" applyAlignment="1">
      <alignment horizontal="right"/>
    </xf>
    <xf numFmtId="0" fontId="16" fillId="5" borderId="9" xfId="12" applyFont="1" applyFill="1" applyBorder="1"/>
    <xf numFmtId="0" fontId="51" fillId="5" borderId="2" xfId="12" applyFont="1" applyFill="1" applyBorder="1"/>
    <xf numFmtId="0" fontId="16" fillId="5" borderId="24" xfId="12" applyFont="1" applyFill="1" applyBorder="1"/>
    <xf numFmtId="0" fontId="16" fillId="5" borderId="25" xfId="12" applyFont="1" applyFill="1" applyBorder="1"/>
    <xf numFmtId="0" fontId="16" fillId="5" borderId="25" xfId="12" applyFont="1" applyFill="1" applyBorder="1" applyAlignment="1">
      <alignment horizontal="center"/>
    </xf>
    <xf numFmtId="0" fontId="51" fillId="5" borderId="2" xfId="12" applyFont="1" applyFill="1" applyBorder="1" applyAlignment="1">
      <alignment wrapText="1"/>
    </xf>
    <xf numFmtId="0" fontId="16" fillId="5" borderId="18" xfId="12" applyFont="1" applyFill="1" applyBorder="1"/>
    <xf numFmtId="164" fontId="25" fillId="5" borderId="5" xfId="1" applyNumberFormat="1" applyFont="1" applyFill="1" applyBorder="1"/>
    <xf numFmtId="164" fontId="25" fillId="5" borderId="23" xfId="1" applyNumberFormat="1" applyFont="1" applyFill="1" applyBorder="1"/>
    <xf numFmtId="164" fontId="24" fillId="8" borderId="27" xfId="1" applyNumberFormat="1" applyFont="1" applyFill="1" applyBorder="1"/>
    <xf numFmtId="164" fontId="24" fillId="8" borderId="28" xfId="1" applyNumberFormat="1" applyFont="1" applyFill="1" applyBorder="1"/>
    <xf numFmtId="164" fontId="24" fillId="8" borderId="29" xfId="1" applyNumberFormat="1" applyFont="1" applyFill="1" applyBorder="1"/>
    <xf numFmtId="0" fontId="16" fillId="5" borderId="0" xfId="12" applyFont="1" applyFill="1"/>
    <xf numFmtId="170" fontId="16" fillId="8" borderId="5" xfId="12" applyNumberFormat="1" applyFont="1" applyFill="1" applyBorder="1"/>
    <xf numFmtId="170" fontId="16" fillId="5" borderId="23" xfId="12" applyNumberFormat="1" applyFont="1" applyFill="1" applyBorder="1"/>
    <xf numFmtId="170" fontId="16" fillId="5" borderId="3" xfId="12" applyNumberFormat="1" applyFont="1" applyFill="1" applyBorder="1"/>
    <xf numFmtId="170" fontId="16" fillId="5" borderId="8" xfId="12" applyNumberFormat="1" applyFont="1" applyFill="1" applyBorder="1"/>
    <xf numFmtId="170" fontId="16" fillId="5" borderId="10" xfId="12" applyNumberFormat="1" applyFont="1" applyFill="1" applyBorder="1"/>
    <xf numFmtId="171" fontId="16" fillId="8" borderId="5" xfId="12" applyNumberFormat="1" applyFont="1" applyFill="1" applyBorder="1"/>
    <xf numFmtId="170" fontId="16" fillId="5" borderId="19" xfId="12" applyNumberFormat="1" applyFont="1" applyFill="1" applyBorder="1"/>
    <xf numFmtId="170" fontId="16" fillId="5" borderId="22" xfId="12" applyNumberFormat="1" applyFont="1" applyFill="1" applyBorder="1"/>
    <xf numFmtId="0" fontId="22" fillId="7" borderId="11" xfId="2" applyFont="1" applyFill="1" applyBorder="1" applyAlignment="1">
      <alignment horizontal="left" vertical="center"/>
    </xf>
    <xf numFmtId="0" fontId="22" fillId="7" borderId="12" xfId="2" applyFont="1" applyFill="1" applyBorder="1" applyAlignment="1">
      <alignment horizontal="center" wrapText="1"/>
    </xf>
    <xf numFmtId="165" fontId="24" fillId="5" borderId="0" xfId="2" applyNumberFormat="1" applyFont="1" applyFill="1"/>
    <xf numFmtId="165" fontId="25" fillId="5" borderId="0" xfId="2" applyNumberFormat="1" applyFont="1" applyFill="1"/>
    <xf numFmtId="0" fontId="27" fillId="0" borderId="0" xfId="2" applyFont="1"/>
    <xf numFmtId="0" fontId="25" fillId="5" borderId="0" xfId="2" applyFont="1" applyFill="1" applyAlignment="1">
      <alignment horizontal="right" wrapText="1"/>
    </xf>
    <xf numFmtId="0" fontId="30" fillId="5" borderId="0" xfId="2" applyFont="1" applyFill="1"/>
    <xf numFmtId="0" fontId="24" fillId="5" borderId="0" xfId="2" applyFont="1" applyFill="1" applyAlignment="1">
      <alignment horizontal="left"/>
    </xf>
    <xf numFmtId="167" fontId="25" fillId="5" borderId="0" xfId="2" applyNumberFormat="1" applyFont="1" applyFill="1" applyAlignment="1">
      <alignment horizontal="right"/>
    </xf>
    <xf numFmtId="167" fontId="32" fillId="5" borderId="0" xfId="2" applyNumberFormat="1" applyFont="1" applyFill="1" applyAlignment="1">
      <alignment horizontal="right"/>
    </xf>
    <xf numFmtId="168" fontId="33" fillId="5" borderId="0" xfId="2" applyNumberFormat="1" applyFont="1" applyFill="1" applyAlignment="1">
      <alignment horizontal="center"/>
    </xf>
    <xf numFmtId="168" fontId="33" fillId="5" borderId="0" xfId="2" applyNumberFormat="1" applyFont="1" applyFill="1"/>
    <xf numFmtId="0" fontId="13" fillId="5" borderId="0" xfId="2" applyFont="1" applyFill="1"/>
    <xf numFmtId="165" fontId="18" fillId="5" borderId="0" xfId="2" applyNumberFormat="1" applyFont="1" applyFill="1" applyProtection="1">
      <protection locked="0"/>
    </xf>
    <xf numFmtId="165" fontId="36" fillId="5" borderId="0" xfId="2" applyNumberFormat="1" applyFont="1" applyFill="1" applyAlignment="1">
      <alignment horizontal="right"/>
    </xf>
    <xf numFmtId="165" fontId="36" fillId="5" borderId="0" xfId="2" applyNumberFormat="1" applyFont="1" applyFill="1" applyProtection="1">
      <protection locked="0"/>
    </xf>
    <xf numFmtId="0" fontId="37" fillId="0" borderId="0" xfId="2" applyFont="1"/>
    <xf numFmtId="165" fontId="18" fillId="5" borderId="0" xfId="2" applyNumberFormat="1" applyFont="1" applyFill="1" applyAlignment="1">
      <alignment horizontal="right"/>
    </xf>
    <xf numFmtId="0" fontId="38" fillId="5" borderId="0" xfId="2" applyFont="1" applyFill="1"/>
    <xf numFmtId="165" fontId="36" fillId="5" borderId="0" xfId="2" applyNumberFormat="1" applyFont="1" applyFill="1"/>
    <xf numFmtId="0" fontId="4" fillId="5" borderId="0" xfId="2" applyFill="1"/>
    <xf numFmtId="0" fontId="40" fillId="5" borderId="0" xfId="2" applyFont="1" applyFill="1" applyAlignment="1">
      <alignment horizontal="right"/>
    </xf>
    <xf numFmtId="0" fontId="40" fillId="5" borderId="0" xfId="2" applyFont="1" applyFill="1"/>
    <xf numFmtId="37" fontId="18" fillId="5" borderId="0" xfId="2" applyNumberFormat="1" applyFont="1" applyFill="1" applyAlignment="1">
      <alignment horizontal="right"/>
    </xf>
    <xf numFmtId="37" fontId="43" fillId="5" borderId="0" xfId="2" applyNumberFormat="1" applyFont="1" applyFill="1"/>
    <xf numFmtId="37" fontId="18" fillId="5" borderId="0" xfId="2" applyNumberFormat="1" applyFont="1" applyFill="1"/>
    <xf numFmtId="3" fontId="43" fillId="5" borderId="0" xfId="2" applyNumberFormat="1" applyFont="1" applyFill="1" applyAlignment="1">
      <alignment horizontal="right"/>
    </xf>
    <xf numFmtId="0" fontId="24" fillId="5" borderId="0" xfId="2" applyFont="1" applyFill="1" applyAlignment="1">
      <alignment wrapText="1"/>
    </xf>
    <xf numFmtId="0" fontId="48" fillId="5" borderId="0" xfId="2" applyFont="1" applyFill="1" applyAlignment="1">
      <alignment wrapText="1"/>
    </xf>
    <xf numFmtId="0" fontId="49" fillId="5" borderId="0" xfId="2" applyFont="1" applyFill="1" applyAlignment="1">
      <alignment wrapText="1"/>
    </xf>
    <xf numFmtId="0" fontId="4" fillId="0" borderId="0" xfId="0" applyFont="1" applyAlignment="1" applyProtection="1">
      <alignment horizontal="left" wrapText="1"/>
      <protection locked="0"/>
    </xf>
    <xf numFmtId="0" fontId="59" fillId="0" borderId="37" xfId="0" applyFont="1" applyBorder="1" applyAlignment="1">
      <alignment vertical="center" wrapText="1"/>
    </xf>
    <xf numFmtId="49" fontId="58" fillId="0" borderId="37" xfId="0" quotePrefix="1" applyNumberFormat="1" applyFont="1" applyBorder="1" applyAlignment="1">
      <alignment horizontal="center" vertical="center" wrapText="1"/>
    </xf>
    <xf numFmtId="0" fontId="58" fillId="0" borderId="37" xfId="0" quotePrefix="1" applyFont="1" applyBorder="1" applyAlignment="1">
      <alignment horizontal="center" vertical="center" wrapText="1"/>
    </xf>
    <xf numFmtId="0" fontId="58" fillId="0" borderId="37" xfId="0" applyFont="1" applyBorder="1" applyAlignment="1">
      <alignment vertical="center" wrapText="1"/>
    </xf>
    <xf numFmtId="0" fontId="60" fillId="0" borderId="37" xfId="0" applyFont="1" applyBorder="1" applyAlignment="1">
      <alignment vertical="center" wrapText="1"/>
    </xf>
    <xf numFmtId="0" fontId="59" fillId="0" borderId="38" xfId="0" applyFont="1" applyBorder="1" applyAlignment="1">
      <alignment vertical="center" wrapText="1"/>
    </xf>
    <xf numFmtId="0" fontId="58" fillId="0" borderId="38" xfId="0" quotePrefix="1" applyFont="1" applyBorder="1" applyAlignment="1">
      <alignment horizontal="center" vertical="center" wrapText="1"/>
    </xf>
    <xf numFmtId="0" fontId="58" fillId="0" borderId="38" xfId="0" applyFont="1" applyBorder="1" applyAlignment="1">
      <alignment vertical="center" wrapText="1"/>
    </xf>
    <xf numFmtId="0" fontId="59" fillId="0" borderId="39" xfId="0" applyFont="1" applyBorder="1" applyAlignment="1">
      <alignment vertical="center" wrapText="1"/>
    </xf>
    <xf numFmtId="0" fontId="58" fillId="0" borderId="39" xfId="0" quotePrefix="1" applyFont="1" applyBorder="1" applyAlignment="1">
      <alignment horizontal="center" vertical="center" wrapText="1"/>
    </xf>
    <xf numFmtId="0" fontId="58" fillId="0" borderId="39" xfId="0" applyFont="1" applyBorder="1" applyAlignment="1">
      <alignment vertical="center" wrapText="1"/>
    </xf>
    <xf numFmtId="0" fontId="59" fillId="0" borderId="0" xfId="0" applyFont="1" applyAlignment="1">
      <alignment vertical="center" wrapText="1"/>
    </xf>
    <xf numFmtId="0" fontId="58" fillId="0" borderId="0" xfId="0" quotePrefix="1" applyFont="1" applyAlignment="1">
      <alignment horizontal="center" vertical="center" wrapText="1"/>
    </xf>
    <xf numFmtId="0" fontId="58" fillId="0" borderId="0" xfId="0" applyFont="1" applyAlignment="1">
      <alignment vertical="center" wrapText="1"/>
    </xf>
    <xf numFmtId="0" fontId="60" fillId="0" borderId="0" xfId="0" applyFont="1" applyAlignment="1">
      <alignment vertical="center" wrapText="1"/>
    </xf>
    <xf numFmtId="0" fontId="63" fillId="0" borderId="0" xfId="0" applyFont="1" applyAlignment="1">
      <alignment vertical="center" wrapText="1"/>
    </xf>
    <xf numFmtId="0" fontId="8" fillId="0" borderId="25" xfId="0" applyFont="1" applyBorder="1" applyAlignment="1" applyProtection="1">
      <alignment horizontal="left"/>
      <protection locked="0"/>
    </xf>
    <xf numFmtId="0" fontId="0" fillId="0" borderId="25" xfId="0" applyBorder="1" applyProtection="1">
      <protection locked="0"/>
    </xf>
    <xf numFmtId="0" fontId="4" fillId="0" borderId="0" xfId="0" applyFont="1" applyAlignment="1" applyProtection="1">
      <alignment wrapText="1"/>
      <protection locked="0"/>
    </xf>
    <xf numFmtId="0" fontId="8" fillId="0" borderId="25" xfId="0" applyFont="1" applyBorder="1" applyAlignment="1" applyProtection="1">
      <alignment horizontal="left" wrapText="1"/>
      <protection locked="0"/>
    </xf>
    <xf numFmtId="0" fontId="9" fillId="2" borderId="30" xfId="0" applyFont="1" applyFill="1" applyBorder="1" applyAlignment="1" applyProtection="1">
      <alignment horizontal="right"/>
      <protection locked="0"/>
    </xf>
    <xf numFmtId="0" fontId="10" fillId="2" borderId="25" xfId="0" applyFont="1" applyFill="1" applyBorder="1" applyAlignment="1" applyProtection="1">
      <alignment horizontal="left"/>
      <protection locked="0"/>
    </xf>
    <xf numFmtId="0" fontId="9" fillId="2" borderId="25" xfId="0" applyFont="1" applyFill="1" applyBorder="1" applyAlignment="1" applyProtection="1">
      <alignment horizontal="right"/>
      <protection locked="0"/>
    </xf>
    <xf numFmtId="0" fontId="9" fillId="2" borderId="27" xfId="0" applyFont="1" applyFill="1" applyBorder="1" applyAlignment="1" applyProtection="1">
      <alignment horizontal="right"/>
      <protection locked="0"/>
    </xf>
    <xf numFmtId="0" fontId="9" fillId="2" borderId="4" xfId="0" applyFont="1" applyFill="1" applyBorder="1" applyAlignment="1" applyProtection="1">
      <alignment horizontal="right"/>
      <protection locked="0"/>
    </xf>
    <xf numFmtId="0" fontId="9" fillId="2" borderId="28" xfId="0" applyFont="1" applyFill="1" applyBorder="1" applyAlignment="1" applyProtection="1">
      <alignment horizontal="right"/>
      <protection locked="0"/>
    </xf>
    <xf numFmtId="0" fontId="9" fillId="2" borderId="31" xfId="0" applyFont="1" applyFill="1" applyBorder="1" applyAlignment="1" applyProtection="1">
      <alignment horizontal="right"/>
      <protection locked="0"/>
    </xf>
    <xf numFmtId="0" fontId="9" fillId="2" borderId="3" xfId="0" applyFont="1" applyFill="1" applyBorder="1" applyAlignment="1" applyProtection="1">
      <alignment horizontal="left"/>
      <protection locked="0"/>
    </xf>
    <xf numFmtId="0" fontId="9" fillId="2" borderId="3" xfId="0" applyFont="1" applyFill="1" applyBorder="1" applyAlignment="1" applyProtection="1">
      <alignment horizontal="right"/>
      <protection locked="0"/>
    </xf>
    <xf numFmtId="0" fontId="9" fillId="2" borderId="29" xfId="0" applyFont="1" applyFill="1" applyBorder="1" applyAlignment="1" applyProtection="1">
      <alignment horizontal="right"/>
      <protection locked="0"/>
    </xf>
    <xf numFmtId="0" fontId="73" fillId="0" borderId="0" xfId="0" applyFont="1" applyAlignment="1">
      <alignment vertical="center" wrapText="1"/>
    </xf>
    <xf numFmtId="0" fontId="58" fillId="0" borderId="39" xfId="6" applyFont="1" applyFill="1" applyBorder="1" applyAlignment="1">
      <alignment vertical="center" wrapText="1"/>
    </xf>
    <xf numFmtId="0" fontId="58" fillId="0" borderId="38" xfId="6" applyFont="1" applyFill="1" applyBorder="1" applyAlignment="1">
      <alignment vertical="center" wrapText="1"/>
    </xf>
    <xf numFmtId="164" fontId="24" fillId="16" borderId="30" xfId="1" applyNumberFormat="1" applyFont="1" applyFill="1" applyBorder="1"/>
    <xf numFmtId="164" fontId="24" fillId="16" borderId="25" xfId="1" applyNumberFormat="1" applyFont="1" applyFill="1" applyBorder="1"/>
    <xf numFmtId="164" fontId="24" fillId="16" borderId="4" xfId="1" applyNumberFormat="1" applyFont="1" applyFill="1" applyBorder="1"/>
    <xf numFmtId="164" fontId="24" fillId="16" borderId="0" xfId="1" applyNumberFormat="1" applyFont="1" applyFill="1" applyBorder="1"/>
    <xf numFmtId="164" fontId="24" fillId="16" borderId="31" xfId="1" applyNumberFormat="1" applyFont="1" applyFill="1" applyBorder="1"/>
    <xf numFmtId="164" fontId="24" fillId="16" borderId="3" xfId="1" applyNumberFormat="1" applyFont="1" applyFill="1" applyBorder="1"/>
    <xf numFmtId="0" fontId="74" fillId="0" borderId="0" xfId="0" applyFont="1" applyProtection="1">
      <protection locked="0"/>
    </xf>
    <xf numFmtId="14" fontId="0" fillId="0" borderId="0" xfId="0" applyNumberFormat="1" applyAlignment="1" applyProtection="1">
      <alignment horizontal="center"/>
      <protection locked="0"/>
    </xf>
    <xf numFmtId="14" fontId="6" fillId="0" borderId="0" xfId="0" applyNumberFormat="1" applyFont="1" applyAlignment="1" applyProtection="1">
      <alignment horizontal="center" wrapText="1"/>
      <protection locked="0"/>
    </xf>
    <xf numFmtId="44" fontId="6" fillId="0" borderId="0" xfId="1" applyFont="1" applyAlignment="1" applyProtection="1">
      <alignment horizontal="centerContinuous" wrapText="1"/>
      <protection locked="0"/>
    </xf>
    <xf numFmtId="44" fontId="0" fillId="0" borderId="0" xfId="1" applyFont="1" applyProtection="1">
      <protection locked="0"/>
    </xf>
    <xf numFmtId="0" fontId="0" fillId="0" borderId="0" xfId="2" applyFont="1" applyProtection="1">
      <protection locked="0"/>
    </xf>
    <xf numFmtId="1" fontId="0" fillId="0" borderId="0" xfId="0" applyNumberFormat="1" applyAlignment="1" applyProtection="1">
      <alignment horizontal="center"/>
      <protection locked="0"/>
    </xf>
    <xf numFmtId="164" fontId="8" fillId="0" borderId="0" xfId="1" applyNumberFormat="1" applyFont="1" applyAlignment="1" applyProtection="1">
      <alignment horizontal="right"/>
      <protection locked="0"/>
    </xf>
    <xf numFmtId="164" fontId="0" fillId="0" borderId="0" xfId="1" applyNumberFormat="1" applyFont="1" applyProtection="1">
      <protection locked="0"/>
    </xf>
    <xf numFmtId="169" fontId="8" fillId="0" borderId="0" xfId="15" applyNumberFormat="1" applyFont="1" applyAlignment="1" applyProtection="1">
      <alignment horizontal="right"/>
      <protection locked="0"/>
    </xf>
    <xf numFmtId="169" fontId="0" fillId="0" borderId="0" xfId="15" applyNumberFormat="1" applyFont="1" applyAlignment="1" applyProtection="1">
      <alignment horizontal="right"/>
      <protection locked="0"/>
    </xf>
    <xf numFmtId="164" fontId="0" fillId="0" borderId="0" xfId="1" applyNumberFormat="1" applyFont="1" applyAlignment="1" applyProtection="1">
      <alignment horizontal="center"/>
      <protection locked="0"/>
    </xf>
    <xf numFmtId="0" fontId="4" fillId="0" borderId="0" xfId="0" applyFont="1" applyAlignment="1" applyProtection="1">
      <alignment horizontal="left"/>
      <protection locked="0"/>
    </xf>
    <xf numFmtId="1" fontId="4" fillId="0" borderId="0" xfId="0" applyNumberFormat="1" applyFont="1" applyAlignment="1" applyProtection="1">
      <alignment horizontal="center"/>
      <protection locked="0"/>
    </xf>
    <xf numFmtId="169" fontId="4" fillId="0" borderId="0" xfId="15" applyNumberFormat="1" applyFont="1" applyAlignment="1" applyProtection="1">
      <alignment horizontal="right"/>
      <protection locked="0"/>
    </xf>
    <xf numFmtId="0" fontId="4" fillId="0" borderId="0" xfId="0" applyFont="1" applyAlignment="1" applyProtection="1">
      <alignment horizontal="left" vertical="top"/>
      <protection locked="0"/>
    </xf>
    <xf numFmtId="9" fontId="4" fillId="0" borderId="0" xfId="5" applyFont="1" applyFill="1" applyBorder="1" applyAlignment="1" applyProtection="1">
      <alignment horizontal="right"/>
      <protection locked="0"/>
    </xf>
    <xf numFmtId="14" fontId="4" fillId="0" borderId="0" xfId="0" applyNumberFormat="1" applyFont="1" applyAlignment="1" applyProtection="1">
      <alignment horizontal="center"/>
      <protection locked="0"/>
    </xf>
    <xf numFmtId="164" fontId="4" fillId="0" borderId="0" xfId="1" applyNumberFormat="1" applyFont="1" applyProtection="1">
      <protection locked="0"/>
    </xf>
    <xf numFmtId="172" fontId="4" fillId="0" borderId="0" xfId="0" applyNumberFormat="1" applyFont="1" applyAlignment="1" applyProtection="1">
      <alignment horizontal="center"/>
      <protection locked="0"/>
    </xf>
    <xf numFmtId="1" fontId="8" fillId="0" borderId="0" xfId="0" applyNumberFormat="1" applyFont="1" applyAlignment="1" applyProtection="1">
      <alignment horizontal="center"/>
      <protection locked="0"/>
    </xf>
    <xf numFmtId="164" fontId="8" fillId="0" borderId="0" xfId="0" applyNumberFormat="1" applyFont="1" applyAlignment="1" applyProtection="1">
      <alignment horizontal="left"/>
      <protection locked="0"/>
    </xf>
    <xf numFmtId="0" fontId="51" fillId="5" borderId="8" xfId="12" applyFont="1" applyFill="1" applyBorder="1" applyAlignment="1">
      <alignment horizontal="center" wrapText="1"/>
    </xf>
    <xf numFmtId="0" fontId="16" fillId="5" borderId="8" xfId="12" applyFont="1" applyFill="1" applyBorder="1"/>
    <xf numFmtId="0" fontId="16" fillId="5" borderId="26" xfId="12" applyFont="1" applyFill="1" applyBorder="1"/>
    <xf numFmtId="0" fontId="52" fillId="5" borderId="8" xfId="12" applyFont="1" applyFill="1" applyBorder="1"/>
    <xf numFmtId="0" fontId="16" fillId="0" borderId="0" xfId="12" applyFont="1"/>
    <xf numFmtId="1" fontId="0" fillId="0" borderId="0" xfId="0" applyNumberFormat="1" applyAlignment="1" applyProtection="1">
      <alignment horizontal="left"/>
      <protection locked="0"/>
    </xf>
    <xf numFmtId="164" fontId="0" fillId="0" borderId="0" xfId="1" applyNumberFormat="1" applyFont="1" applyFill="1" applyProtection="1">
      <protection locked="0"/>
    </xf>
    <xf numFmtId="164" fontId="8" fillId="0" borderId="0" xfId="1" applyNumberFormat="1" applyFont="1" applyFill="1" applyAlignment="1" applyProtection="1">
      <alignment horizontal="right"/>
      <protection locked="0"/>
    </xf>
    <xf numFmtId="0" fontId="16" fillId="0" borderId="0" xfId="0" applyFont="1" applyAlignment="1" applyProtection="1">
      <alignment horizontal="left"/>
      <protection locked="0"/>
    </xf>
    <xf numFmtId="169" fontId="4" fillId="0" borderId="0" xfId="15" applyNumberFormat="1" applyFont="1" applyFill="1" applyAlignment="1" applyProtection="1">
      <alignment horizontal="right"/>
      <protection locked="0"/>
    </xf>
    <xf numFmtId="0" fontId="8" fillId="0" borderId="0" xfId="2" applyFont="1" applyProtection="1">
      <protection locked="0"/>
    </xf>
    <xf numFmtId="0" fontId="0" fillId="0" borderId="0" xfId="0" applyAlignment="1" applyProtection="1">
      <alignment vertical="center"/>
      <protection locked="0"/>
    </xf>
    <xf numFmtId="0" fontId="76" fillId="15" borderId="2" xfId="0" applyFont="1" applyFill="1" applyBorder="1" applyAlignment="1" applyProtection="1">
      <alignment horizontal="center"/>
      <protection locked="0"/>
    </xf>
    <xf numFmtId="0" fontId="76" fillId="15" borderId="8" xfId="0" applyFont="1" applyFill="1" applyBorder="1" applyAlignment="1" applyProtection="1">
      <alignment horizontal="center"/>
      <protection locked="0"/>
    </xf>
    <xf numFmtId="0" fontId="0" fillId="0" borderId="0" xfId="0" applyBorder="1" applyProtection="1">
      <protection locked="0"/>
    </xf>
    <xf numFmtId="0" fontId="75" fillId="15" borderId="43" xfId="0" applyFont="1" applyFill="1" applyBorder="1" applyAlignment="1" applyProtection="1">
      <alignment horizontal="center" vertical="center"/>
      <protection locked="0"/>
    </xf>
    <xf numFmtId="0" fontId="75" fillId="15" borderId="44" xfId="0" applyFont="1" applyFill="1" applyBorder="1" applyAlignment="1" applyProtection="1">
      <alignment horizontal="center" vertical="center"/>
      <protection locked="0"/>
    </xf>
    <xf numFmtId="0" fontId="6" fillId="0" borderId="0" xfId="0" applyFont="1" applyFill="1" applyAlignment="1" applyProtection="1">
      <alignment horizontal="centerContinuous" wrapText="1"/>
      <protection locked="0"/>
    </xf>
    <xf numFmtId="0" fontId="5" fillId="0" borderId="0" xfId="0" applyFont="1" applyFill="1" applyAlignment="1" applyProtection="1">
      <alignment horizontal="centerContinuous" wrapText="1"/>
      <protection locked="0"/>
    </xf>
    <xf numFmtId="0" fontId="22" fillId="15" borderId="12" xfId="2" applyFont="1" applyFill="1" applyBorder="1" applyAlignment="1">
      <alignment horizontal="center" vertical="center" wrapText="1"/>
    </xf>
    <xf numFmtId="0" fontId="22" fillId="15" borderId="13" xfId="2" applyFont="1" applyFill="1" applyBorder="1" applyAlignment="1">
      <alignment horizontal="center" wrapText="1"/>
    </xf>
    <xf numFmtId="0" fontId="0" fillId="0" borderId="3" xfId="0" applyBorder="1" applyProtection="1">
      <protection locked="0"/>
    </xf>
    <xf numFmtId="0" fontId="80" fillId="0" borderId="0" xfId="0" applyFont="1" applyAlignment="1" applyProtection="1">
      <alignment horizontal="left"/>
      <protection locked="0"/>
    </xf>
    <xf numFmtId="0" fontId="54" fillId="0" borderId="0" xfId="0" applyFont="1" applyProtection="1">
      <protection locked="0"/>
    </xf>
    <xf numFmtId="0" fontId="54" fillId="0" borderId="0" xfId="0" applyFont="1" applyAlignment="1" applyProtection="1">
      <alignment vertical="center"/>
      <protection locked="0"/>
    </xf>
    <xf numFmtId="0" fontId="4" fillId="0" borderId="2" xfId="0" applyFont="1" applyFill="1" applyBorder="1" applyAlignment="1">
      <alignment horizontal="left" vertical="top"/>
    </xf>
    <xf numFmtId="0" fontId="4" fillId="0" borderId="8" xfId="0" applyFont="1" applyFill="1" applyBorder="1" applyAlignment="1" applyProtection="1">
      <alignment horizontal="left" vertical="top" wrapText="1"/>
      <protection locked="0"/>
    </xf>
    <xf numFmtId="0" fontId="81" fillId="4" borderId="0" xfId="0" applyFont="1" applyFill="1" applyAlignment="1" applyProtection="1">
      <alignment horizontal="center" wrapText="1"/>
      <protection locked="0"/>
    </xf>
    <xf numFmtId="0" fontId="0" fillId="0" borderId="8" xfId="0" applyBorder="1" applyAlignment="1" applyProtection="1">
      <alignment horizontal="left" vertical="top" wrapText="1"/>
      <protection locked="0"/>
    </xf>
    <xf numFmtId="0" fontId="4" fillId="0" borderId="2" xfId="0" applyFont="1" applyFill="1" applyBorder="1" applyAlignment="1" applyProtection="1">
      <alignment horizontal="left" vertical="top"/>
      <protection locked="0"/>
    </xf>
    <xf numFmtId="0" fontId="4" fillId="0" borderId="8" xfId="0" applyFont="1" applyBorder="1" applyAlignment="1" applyProtection="1">
      <alignment horizontal="left" vertical="top" wrapText="1"/>
      <protection locked="0"/>
    </xf>
    <xf numFmtId="0" fontId="4" fillId="0" borderId="18" xfId="0" applyFont="1" applyFill="1" applyBorder="1" applyAlignment="1">
      <alignment horizontal="left" vertical="top"/>
    </xf>
    <xf numFmtId="0" fontId="4" fillId="0" borderId="22" xfId="0" applyFont="1" applyBorder="1" applyAlignment="1" applyProtection="1">
      <alignment horizontal="left" vertical="top" wrapText="1"/>
      <protection locked="0"/>
    </xf>
    <xf numFmtId="0" fontId="0" fillId="0" borderId="2" xfId="0" applyFill="1" applyBorder="1" applyAlignment="1" applyProtection="1">
      <alignment horizontal="left" vertical="top"/>
      <protection locked="0"/>
    </xf>
    <xf numFmtId="0" fontId="0" fillId="0" borderId="8" xfId="0" applyFill="1" applyBorder="1" applyAlignment="1" applyProtection="1">
      <alignment horizontal="left" vertical="top" wrapText="1"/>
      <protection locked="0"/>
    </xf>
    <xf numFmtId="0" fontId="15" fillId="5" borderId="0" xfId="12" applyFont="1" applyFill="1" applyBorder="1" applyAlignment="1">
      <alignment horizontal="center" wrapText="1"/>
    </xf>
    <xf numFmtId="0" fontId="16" fillId="5" borderId="0" xfId="12" applyFont="1" applyFill="1" applyBorder="1"/>
    <xf numFmtId="170" fontId="16" fillId="8" borderId="0" xfId="12" applyNumberFormat="1" applyFont="1" applyFill="1" applyBorder="1"/>
    <xf numFmtId="44" fontId="16" fillId="5" borderId="0" xfId="12" applyNumberFormat="1" applyFont="1" applyFill="1" applyBorder="1"/>
    <xf numFmtId="170" fontId="51" fillId="5" borderId="0" xfId="12" applyNumberFormat="1" applyFont="1" applyFill="1" applyBorder="1"/>
    <xf numFmtId="170" fontId="16" fillId="5" borderId="0" xfId="12" applyNumberFormat="1" applyFont="1" applyFill="1" applyBorder="1"/>
    <xf numFmtId="44" fontId="52" fillId="5" borderId="0" xfId="12" applyNumberFormat="1" applyFont="1" applyFill="1" applyBorder="1"/>
    <xf numFmtId="171" fontId="4" fillId="8" borderId="0" xfId="12" applyNumberFormat="1" applyFont="1" applyFill="1" applyBorder="1" applyAlignment="1">
      <alignment horizontal="right"/>
    </xf>
    <xf numFmtId="170" fontId="52" fillId="5" borderId="0" xfId="12" applyNumberFormat="1" applyFont="1" applyFill="1" applyBorder="1"/>
    <xf numFmtId="44" fontId="51" fillId="5" borderId="0" xfId="12" applyNumberFormat="1" applyFont="1" applyFill="1" applyBorder="1"/>
    <xf numFmtId="0" fontId="9" fillId="2" borderId="0" xfId="0" applyFont="1" applyFill="1" applyBorder="1" applyAlignment="1" applyProtection="1">
      <alignment horizontal="left"/>
      <protection locked="0"/>
    </xf>
    <xf numFmtId="0" fontId="9" fillId="2" borderId="0" xfId="0" applyFont="1" applyFill="1" applyBorder="1" applyAlignment="1" applyProtection="1">
      <alignment horizontal="right"/>
      <protection locked="0"/>
    </xf>
    <xf numFmtId="0" fontId="7" fillId="4" borderId="31" xfId="0" applyFont="1" applyFill="1" applyBorder="1" applyAlignment="1" applyProtection="1">
      <alignment horizontal="center" wrapText="1"/>
      <protection locked="0"/>
    </xf>
    <xf numFmtId="0" fontId="7" fillId="4" borderId="3" xfId="0" applyFont="1" applyFill="1" applyBorder="1" applyAlignment="1" applyProtection="1">
      <alignment horizontal="center" wrapText="1"/>
      <protection locked="0"/>
    </xf>
    <xf numFmtId="0" fontId="7" fillId="15" borderId="3" xfId="0" applyFont="1" applyFill="1" applyBorder="1" applyAlignment="1" applyProtection="1">
      <alignment horizontal="center" wrapText="1"/>
      <protection locked="0"/>
    </xf>
    <xf numFmtId="0" fontId="7" fillId="4" borderId="29" xfId="0" applyFont="1" applyFill="1" applyBorder="1" applyAlignment="1" applyProtection="1">
      <alignment horizontal="center" wrapText="1"/>
      <protection locked="0"/>
    </xf>
    <xf numFmtId="14" fontId="4" fillId="0" borderId="0" xfId="0" quotePrefix="1" applyNumberFormat="1" applyFont="1" applyAlignment="1" applyProtection="1">
      <alignment horizontal="center"/>
      <protection locked="0"/>
    </xf>
    <xf numFmtId="49" fontId="9" fillId="2" borderId="25" xfId="0" applyNumberFormat="1" applyFont="1" applyFill="1" applyBorder="1" applyAlignment="1" applyProtection="1">
      <alignment horizontal="right"/>
      <protection locked="0"/>
    </xf>
    <xf numFmtId="0" fontId="9" fillId="2" borderId="25" xfId="0" applyFont="1" applyFill="1" applyBorder="1" applyAlignment="1" applyProtection="1">
      <alignment horizontal="center"/>
      <protection locked="0"/>
    </xf>
    <xf numFmtId="0" fontId="9" fillId="2" borderId="25" xfId="0" applyFont="1" applyFill="1" applyBorder="1" applyAlignment="1" applyProtection="1">
      <alignment horizontal="left"/>
      <protection locked="0"/>
    </xf>
    <xf numFmtId="44" fontId="9" fillId="2" borderId="25" xfId="1" applyFont="1" applyFill="1" applyBorder="1" applyAlignment="1" applyProtection="1">
      <alignment horizontal="right"/>
      <protection locked="0"/>
    </xf>
    <xf numFmtId="14" fontId="9" fillId="2" borderId="25" xfId="0" applyNumberFormat="1" applyFont="1" applyFill="1" applyBorder="1" applyAlignment="1" applyProtection="1">
      <alignment horizontal="center"/>
      <protection locked="0"/>
    </xf>
    <xf numFmtId="44" fontId="9" fillId="2" borderId="25" xfId="1" applyFont="1" applyFill="1" applyBorder="1" applyAlignment="1" applyProtection="1">
      <alignment horizontal="center"/>
      <protection locked="0"/>
    </xf>
    <xf numFmtId="49" fontId="9" fillId="2" borderId="0" xfId="0" applyNumberFormat="1" applyFont="1" applyFill="1" applyBorder="1" applyAlignment="1" applyProtection="1">
      <alignment horizontal="right"/>
      <protection locked="0"/>
    </xf>
    <xf numFmtId="0" fontId="9" fillId="2" borderId="0" xfId="0" applyFont="1" applyFill="1" applyBorder="1" applyAlignment="1" applyProtection="1">
      <alignment horizontal="center"/>
      <protection locked="0"/>
    </xf>
    <xf numFmtId="44" fontId="9" fillId="2" borderId="0" xfId="1" applyFont="1" applyFill="1" applyBorder="1" applyAlignment="1" applyProtection="1">
      <alignment horizontal="right"/>
      <protection locked="0"/>
    </xf>
    <xf numFmtId="14" fontId="9" fillId="2" borderId="0" xfId="0" applyNumberFormat="1" applyFont="1" applyFill="1" applyBorder="1" applyAlignment="1" applyProtection="1">
      <alignment horizontal="center"/>
      <protection locked="0"/>
    </xf>
    <xf numFmtId="44" fontId="9" fillId="2" borderId="0" xfId="1" applyFont="1" applyFill="1" applyBorder="1" applyAlignment="1" applyProtection="1">
      <alignment horizontal="center"/>
      <protection locked="0"/>
    </xf>
    <xf numFmtId="49" fontId="7" fillId="15" borderId="3" xfId="0" applyNumberFormat="1" applyFont="1" applyFill="1" applyBorder="1" applyAlignment="1" applyProtection="1">
      <alignment horizontal="center" wrapText="1"/>
      <protection locked="0"/>
    </xf>
    <xf numFmtId="44" fontId="7" fillId="4" borderId="3" xfId="1" applyFont="1" applyFill="1" applyBorder="1" applyAlignment="1" applyProtection="1">
      <alignment horizontal="center" wrapText="1"/>
      <protection locked="0"/>
    </xf>
    <xf numFmtId="14" fontId="7" fillId="4" borderId="3" xfId="0" applyNumberFormat="1" applyFont="1" applyFill="1" applyBorder="1" applyAlignment="1" applyProtection="1">
      <alignment horizontal="center" wrapText="1"/>
      <protection locked="0"/>
    </xf>
    <xf numFmtId="0" fontId="7" fillId="10" borderId="3" xfId="0" applyFont="1" applyFill="1" applyBorder="1" applyAlignment="1" applyProtection="1">
      <alignment horizontal="center" wrapText="1"/>
      <protection locked="0"/>
    </xf>
    <xf numFmtId="44" fontId="83" fillId="10" borderId="39" xfId="1" applyFont="1" applyFill="1" applyBorder="1" applyAlignment="1" applyProtection="1">
      <alignment horizontal="center" wrapText="1"/>
    </xf>
    <xf numFmtId="14" fontId="83" fillId="10" borderId="29" xfId="2" applyNumberFormat="1" applyFont="1" applyFill="1" applyBorder="1" applyAlignment="1">
      <alignment horizontal="center" wrapText="1"/>
    </xf>
    <xf numFmtId="0" fontId="51" fillId="5" borderId="0" xfId="12" applyFont="1" applyFill="1" applyBorder="1"/>
    <xf numFmtId="0" fontId="81" fillId="4" borderId="3" xfId="0" applyFont="1" applyFill="1" applyBorder="1" applyAlignment="1" applyProtection="1">
      <alignment horizontal="center" wrapText="1"/>
      <protection locked="0"/>
    </xf>
    <xf numFmtId="44" fontId="9" fillId="2" borderId="27" xfId="1" applyFont="1" applyFill="1" applyBorder="1" applyAlignment="1" applyProtection="1">
      <alignment horizontal="center"/>
      <protection locked="0"/>
    </xf>
    <xf numFmtId="44" fontId="9" fillId="2" borderId="28" xfId="1" applyFont="1" applyFill="1" applyBorder="1" applyAlignment="1" applyProtection="1">
      <alignment horizontal="center"/>
      <protection locked="0"/>
    </xf>
    <xf numFmtId="49" fontId="9" fillId="2" borderId="3" xfId="0" applyNumberFormat="1" applyFont="1" applyFill="1" applyBorder="1" applyAlignment="1" applyProtection="1">
      <alignment horizontal="right"/>
      <protection locked="0"/>
    </xf>
    <xf numFmtId="0" fontId="9" fillId="2" borderId="3" xfId="0" applyFont="1" applyFill="1" applyBorder="1" applyAlignment="1" applyProtection="1">
      <alignment horizontal="center"/>
      <protection locked="0"/>
    </xf>
    <xf numFmtId="44" fontId="9" fillId="2" borderId="3" xfId="1" applyFont="1" applyFill="1" applyBorder="1" applyAlignment="1" applyProtection="1">
      <alignment horizontal="right"/>
      <protection locked="0"/>
    </xf>
    <xf numFmtId="14" fontId="9" fillId="2" borderId="3" xfId="0" applyNumberFormat="1" applyFont="1" applyFill="1" applyBorder="1" applyAlignment="1" applyProtection="1">
      <alignment horizontal="center"/>
      <protection locked="0"/>
    </xf>
    <xf numFmtId="44" fontId="9" fillId="2" borderId="3" xfId="1" applyFont="1" applyFill="1" applyBorder="1" applyAlignment="1" applyProtection="1">
      <alignment horizontal="center"/>
      <protection locked="0"/>
    </xf>
    <xf numFmtId="44" fontId="9" fillId="2" borderId="29" xfId="1" applyFont="1" applyFill="1" applyBorder="1" applyAlignment="1" applyProtection="1">
      <alignment horizontal="center"/>
      <protection locked="0"/>
    </xf>
    <xf numFmtId="0" fontId="64" fillId="0" borderId="25" xfId="0" applyFont="1" applyBorder="1" applyAlignment="1" applyProtection="1">
      <alignment horizontal="right"/>
      <protection locked="0"/>
    </xf>
    <xf numFmtId="0" fontId="64" fillId="0" borderId="25" xfId="0" applyFont="1" applyBorder="1" applyProtection="1">
      <protection locked="0"/>
    </xf>
    <xf numFmtId="164" fontId="64" fillId="0" borderId="25" xfId="0" applyNumberFormat="1" applyFont="1" applyBorder="1" applyProtection="1">
      <protection locked="0"/>
    </xf>
    <xf numFmtId="0" fontId="8" fillId="0" borderId="0" xfId="2" applyFont="1" applyAlignment="1" applyProtection="1">
      <alignment horizontal="center"/>
      <protection locked="0"/>
    </xf>
    <xf numFmtId="0" fontId="8" fillId="0" borderId="0" xfId="2" applyFont="1" applyAlignment="1" applyProtection="1">
      <alignment horizontal="left" wrapText="1"/>
      <protection locked="0"/>
    </xf>
    <xf numFmtId="1" fontId="8" fillId="0" borderId="0" xfId="2" applyNumberFormat="1" applyFont="1" applyAlignment="1" applyProtection="1">
      <alignment horizontal="left" wrapText="1"/>
      <protection locked="0"/>
    </xf>
    <xf numFmtId="169" fontId="8" fillId="0" borderId="0" xfId="3" applyNumberFormat="1" applyFont="1" applyFill="1" applyAlignment="1" applyProtection="1">
      <alignment horizontal="right"/>
      <protection locked="0"/>
    </xf>
    <xf numFmtId="14" fontId="8" fillId="0" borderId="0" xfId="2" applyNumberFormat="1" applyFont="1" applyAlignment="1" applyProtection="1">
      <alignment horizontal="center"/>
      <protection locked="0"/>
    </xf>
    <xf numFmtId="164" fontId="8" fillId="0" borderId="0" xfId="1" applyNumberFormat="1" applyFont="1" applyFill="1" applyAlignment="1" applyProtection="1">
      <alignment horizontal="left"/>
      <protection locked="0"/>
    </xf>
    <xf numFmtId="1" fontId="8" fillId="0" borderId="0" xfId="2" applyNumberFormat="1" applyFont="1" applyAlignment="1" applyProtection="1">
      <alignment horizontal="center"/>
      <protection locked="0"/>
    </xf>
    <xf numFmtId="44" fontId="8" fillId="0" borderId="0" xfId="1" applyFont="1" applyFill="1" applyAlignment="1" applyProtection="1">
      <alignment horizontal="left"/>
      <protection locked="0"/>
    </xf>
    <xf numFmtId="0" fontId="8" fillId="0" borderId="0" xfId="2" applyNumberFormat="1" applyFont="1" applyAlignment="1" applyProtection="1">
      <alignment horizontal="center"/>
      <protection locked="0"/>
    </xf>
    <xf numFmtId="0" fontId="0" fillId="0" borderId="0" xfId="0" applyNumberFormat="1" applyAlignment="1" applyProtection="1">
      <alignment horizontal="center"/>
      <protection locked="0"/>
    </xf>
    <xf numFmtId="164" fontId="4" fillId="0" borderId="0" xfId="1" applyNumberFormat="1" applyFont="1" applyFill="1" applyBorder="1" applyAlignment="1" applyProtection="1">
      <alignment horizontal="center" wrapText="1"/>
      <protection locked="0"/>
    </xf>
    <xf numFmtId="164" fontId="4" fillId="0" borderId="0" xfId="1" applyNumberFormat="1" applyFont="1" applyFill="1" applyBorder="1" applyAlignment="1" applyProtection="1">
      <alignment horizontal="center"/>
      <protection locked="0"/>
    </xf>
    <xf numFmtId="0" fontId="67" fillId="14" borderId="6" xfId="0" applyFont="1" applyFill="1" applyBorder="1" applyAlignment="1" applyProtection="1">
      <alignment horizontal="left" vertical="top"/>
      <protection locked="0"/>
    </xf>
    <xf numFmtId="0" fontId="67" fillId="14" borderId="1" xfId="0" applyFont="1" applyFill="1" applyBorder="1" applyAlignment="1" applyProtection="1">
      <alignment horizontal="left" vertical="top"/>
      <protection locked="0"/>
    </xf>
    <xf numFmtId="0" fontId="67" fillId="14" borderId="7" xfId="0" applyFont="1" applyFill="1" applyBorder="1" applyAlignment="1" applyProtection="1">
      <alignment horizontal="left" vertical="top"/>
      <protection locked="0"/>
    </xf>
    <xf numFmtId="0" fontId="67" fillId="14" borderId="0" xfId="0" applyFont="1" applyFill="1" applyBorder="1" applyAlignment="1" applyProtection="1">
      <alignment horizontal="left" vertical="top"/>
      <protection locked="0"/>
    </xf>
    <xf numFmtId="0" fontId="67" fillId="14" borderId="8" xfId="0" applyFont="1" applyFill="1" applyBorder="1" applyAlignment="1" applyProtection="1">
      <alignment horizontal="left" vertical="top"/>
      <protection locked="0"/>
    </xf>
    <xf numFmtId="0" fontId="67" fillId="14" borderId="19" xfId="0" applyFont="1" applyFill="1" applyBorder="1" applyAlignment="1" applyProtection="1">
      <alignment horizontal="left" vertical="top"/>
      <protection locked="0"/>
    </xf>
    <xf numFmtId="0" fontId="67" fillId="14" borderId="22" xfId="0" applyFont="1" applyFill="1" applyBorder="1" applyAlignment="1" applyProtection="1">
      <alignment horizontal="left" vertical="top"/>
      <protection locked="0"/>
    </xf>
    <xf numFmtId="0" fontId="7" fillId="4" borderId="3" xfId="0" applyFont="1" applyFill="1" applyBorder="1" applyAlignment="1" applyProtection="1">
      <alignment horizontal="center" wrapText="1"/>
    </xf>
    <xf numFmtId="0" fontId="0" fillId="0" borderId="0" xfId="0" applyProtection="1"/>
    <xf numFmtId="0" fontId="8" fillId="0" borderId="0" xfId="0" applyFont="1" applyAlignment="1" applyProtection="1">
      <alignment horizontal="left" wrapText="1"/>
    </xf>
    <xf numFmtId="0" fontId="0" fillId="0" borderId="0" xfId="0" applyAlignment="1" applyProtection="1">
      <alignment horizontal="center"/>
    </xf>
    <xf numFmtId="0" fontId="0" fillId="0" borderId="25" xfId="0" applyBorder="1" applyProtection="1"/>
    <xf numFmtId="0" fontId="7" fillId="4" borderId="0" xfId="0" applyFont="1" applyFill="1" applyAlignment="1" applyProtection="1">
      <alignment horizontal="center" wrapText="1"/>
    </xf>
    <xf numFmtId="49" fontId="0" fillId="0" borderId="0" xfId="0" applyNumberFormat="1" applyProtection="1"/>
    <xf numFmtId="0" fontId="4" fillId="0" borderId="46" xfId="0" applyFont="1" applyBorder="1" applyProtection="1">
      <protection locked="0"/>
    </xf>
    <xf numFmtId="164" fontId="8" fillId="0" borderId="0" xfId="1" applyNumberFormat="1" applyFont="1" applyAlignment="1" applyProtection="1">
      <alignment horizontal="left"/>
      <protection locked="0"/>
    </xf>
    <xf numFmtId="0" fontId="4" fillId="0" borderId="18" xfId="0" applyFont="1" applyFill="1" applyBorder="1" applyAlignment="1" applyProtection="1">
      <alignment horizontal="left" vertical="top"/>
      <protection locked="0"/>
    </xf>
    <xf numFmtId="0" fontId="0" fillId="0" borderId="22" xfId="0" applyFill="1" applyBorder="1" applyAlignment="1" applyProtection="1">
      <alignment horizontal="left" vertical="top" wrapText="1"/>
      <protection locked="0"/>
    </xf>
    <xf numFmtId="0" fontId="4" fillId="0" borderId="0" xfId="2" applyAlignment="1" applyProtection="1">
      <alignment horizontal="center"/>
      <protection locked="0"/>
    </xf>
    <xf numFmtId="0" fontId="4" fillId="0" borderId="0" xfId="2" applyAlignment="1" applyProtection="1">
      <alignment horizontal="left"/>
      <protection locked="0"/>
    </xf>
    <xf numFmtId="0" fontId="16" fillId="0" borderId="0" xfId="2" applyFont="1" applyAlignment="1" applyProtection="1">
      <alignment horizontal="center"/>
      <protection locked="0"/>
    </xf>
    <xf numFmtId="0" fontId="16" fillId="0" borderId="0" xfId="2" applyFont="1" applyAlignment="1" applyProtection="1">
      <alignment horizontal="right"/>
      <protection locked="0"/>
    </xf>
    <xf numFmtId="0" fontId="16" fillId="0" borderId="0" xfId="2" applyFont="1" applyProtection="1">
      <protection locked="0"/>
    </xf>
    <xf numFmtId="1" fontId="4" fillId="0" borderId="0" xfId="0" applyNumberFormat="1" applyFont="1" applyAlignment="1" applyProtection="1">
      <alignment horizontal="left"/>
      <protection locked="0"/>
    </xf>
    <xf numFmtId="164" fontId="4" fillId="0" borderId="0" xfId="1" applyNumberFormat="1" applyFont="1" applyFill="1" applyProtection="1">
      <protection locked="0"/>
    </xf>
    <xf numFmtId="164" fontId="4" fillId="0" borderId="0" xfId="1" applyNumberFormat="1" applyFont="1" applyAlignment="1" applyProtection="1">
      <alignment horizontal="center"/>
      <protection locked="0"/>
    </xf>
    <xf numFmtId="14" fontId="4" fillId="0" borderId="0" xfId="0" quotePrefix="1" applyNumberFormat="1" applyFont="1" applyAlignment="1" applyProtection="1">
      <alignment horizontal="center" wrapText="1"/>
      <protection locked="0"/>
    </xf>
    <xf numFmtId="0" fontId="4" fillId="0" borderId="0" xfId="0" applyNumberFormat="1" applyFont="1" applyAlignment="1" applyProtection="1">
      <alignment horizontal="center"/>
      <protection locked="0"/>
    </xf>
    <xf numFmtId="0" fontId="0" fillId="17" borderId="47" xfId="0" applyFill="1" applyBorder="1" applyProtection="1"/>
    <xf numFmtId="0" fontId="0" fillId="17" borderId="0" xfId="0" applyFill="1" applyProtection="1"/>
    <xf numFmtId="0" fontId="0" fillId="17" borderId="48" xfId="0" applyFill="1" applyBorder="1" applyProtection="1"/>
    <xf numFmtId="0" fontId="0" fillId="17" borderId="49" xfId="0" applyFill="1" applyBorder="1" applyProtection="1"/>
    <xf numFmtId="0" fontId="0" fillId="17" borderId="50" xfId="0" applyFill="1" applyBorder="1" applyProtection="1"/>
    <xf numFmtId="0" fontId="0" fillId="17" borderId="51" xfId="0" applyFill="1" applyBorder="1" applyProtection="1"/>
    <xf numFmtId="164" fontId="0" fillId="17" borderId="49" xfId="1" applyNumberFormat="1" applyFont="1" applyFill="1" applyBorder="1" applyProtection="1"/>
    <xf numFmtId="0" fontId="55" fillId="0" borderId="40" xfId="0" applyFont="1" applyBorder="1" applyAlignment="1">
      <alignment vertical="center" wrapText="1"/>
    </xf>
    <xf numFmtId="0" fontId="55" fillId="0" borderId="41" xfId="0" applyFont="1" applyBorder="1" applyAlignment="1">
      <alignment vertical="center" wrapText="1"/>
    </xf>
    <xf numFmtId="0" fontId="77" fillId="15" borderId="6" xfId="0" applyFont="1" applyFill="1" applyBorder="1" applyAlignment="1" applyProtection="1">
      <alignment horizontal="center" vertical="center"/>
      <protection locked="0"/>
    </xf>
    <xf numFmtId="0" fontId="77" fillId="15" borderId="7" xfId="0" applyFont="1" applyFill="1" applyBorder="1" applyAlignment="1" applyProtection="1">
      <alignment horizontal="center" vertical="center"/>
      <protection locked="0"/>
    </xf>
    <xf numFmtId="0" fontId="77" fillId="15" borderId="2" xfId="0" applyFont="1" applyFill="1" applyBorder="1" applyAlignment="1" applyProtection="1">
      <alignment horizontal="center" vertical="center"/>
      <protection locked="0"/>
    </xf>
    <xf numFmtId="0" fontId="77" fillId="15" borderId="8" xfId="0" applyFont="1" applyFill="1" applyBorder="1" applyAlignment="1" applyProtection="1">
      <alignment horizontal="center" vertical="center"/>
      <protection locked="0"/>
    </xf>
    <xf numFmtId="0" fontId="78" fillId="0" borderId="0" xfId="0" applyFont="1" applyAlignment="1" applyProtection="1">
      <alignment horizontal="center"/>
      <protection locked="0"/>
    </xf>
    <xf numFmtId="0" fontId="79" fillId="0" borderId="0" xfId="0" applyFont="1" applyAlignment="1" applyProtection="1">
      <alignment horizontal="center"/>
      <protection locked="0"/>
    </xf>
    <xf numFmtId="0" fontId="68" fillId="14" borderId="6" xfId="0" applyFont="1" applyFill="1" applyBorder="1" applyAlignment="1" applyProtection="1">
      <alignment horizontal="center" vertical="center"/>
      <protection locked="0"/>
    </xf>
    <xf numFmtId="0" fontId="68" fillId="14" borderId="2" xfId="0" applyFont="1" applyFill="1" applyBorder="1" applyAlignment="1" applyProtection="1">
      <alignment horizontal="center" vertical="center"/>
      <protection locked="0"/>
    </xf>
    <xf numFmtId="0" fontId="68" fillId="14" borderId="18" xfId="0" applyFont="1" applyFill="1" applyBorder="1" applyAlignment="1" applyProtection="1">
      <alignment horizontal="center" vertical="center"/>
      <protection locked="0"/>
    </xf>
    <xf numFmtId="0" fontId="68" fillId="14" borderId="45" xfId="0" applyFont="1" applyFill="1" applyBorder="1" applyAlignment="1" applyProtection="1">
      <alignment horizontal="center" vertical="center"/>
      <protection locked="0"/>
    </xf>
    <xf numFmtId="0" fontId="6" fillId="0" borderId="0" xfId="0" applyFont="1" applyAlignment="1" applyProtection="1">
      <alignment horizontal="center" wrapText="1"/>
      <protection locked="0"/>
    </xf>
    <xf numFmtId="0" fontId="5" fillId="0" borderId="0" xfId="0" applyFont="1" applyAlignment="1" applyProtection="1">
      <alignment horizontal="center" wrapText="1"/>
      <protection locked="0"/>
    </xf>
    <xf numFmtId="0" fontId="82" fillId="0" borderId="0" xfId="0" applyFont="1" applyAlignment="1" applyProtection="1">
      <alignment horizontal="center" wrapText="1"/>
      <protection locked="0"/>
    </xf>
    <xf numFmtId="0" fontId="17" fillId="5" borderId="6" xfId="2" applyFont="1" applyFill="1" applyBorder="1" applyAlignment="1">
      <alignment horizontal="center" wrapText="1"/>
    </xf>
    <xf numFmtId="0" fontId="17" fillId="5" borderId="1" xfId="2" applyFont="1" applyFill="1" applyBorder="1" applyAlignment="1">
      <alignment horizontal="center" wrapText="1"/>
    </xf>
    <xf numFmtId="0" fontId="17" fillId="5" borderId="7" xfId="2" applyFont="1" applyFill="1" applyBorder="1" applyAlignment="1">
      <alignment horizontal="center" wrapText="1"/>
    </xf>
    <xf numFmtId="0" fontId="17" fillId="5" borderId="2" xfId="2" applyFont="1" applyFill="1" applyBorder="1" applyAlignment="1">
      <alignment horizontal="center" wrapText="1"/>
    </xf>
    <xf numFmtId="0" fontId="17" fillId="5" borderId="0" xfId="2" applyFont="1" applyFill="1" applyAlignment="1">
      <alignment horizontal="center" wrapText="1"/>
    </xf>
    <xf numFmtId="0" fontId="17" fillId="5" borderId="8" xfId="2" applyFont="1" applyFill="1" applyBorder="1" applyAlignment="1">
      <alignment horizontal="center" wrapText="1"/>
    </xf>
    <xf numFmtId="0" fontId="19" fillId="0" borderId="2" xfId="2" applyFont="1" applyFill="1" applyBorder="1" applyAlignment="1">
      <alignment horizontal="center"/>
    </xf>
    <xf numFmtId="0" fontId="19" fillId="0" borderId="0" xfId="2" applyFont="1" applyFill="1" applyAlignment="1">
      <alignment horizontal="center"/>
    </xf>
    <xf numFmtId="0" fontId="19" fillId="0" borderId="8" xfId="2" applyFont="1" applyFill="1" applyBorder="1" applyAlignment="1">
      <alignment horizontal="center"/>
    </xf>
    <xf numFmtId="0" fontId="17" fillId="5" borderId="9" xfId="2" applyFont="1" applyFill="1" applyBorder="1" applyAlignment="1">
      <alignment horizontal="center" wrapText="1"/>
    </xf>
    <xf numFmtId="0" fontId="17" fillId="5" borderId="3" xfId="2" applyFont="1" applyFill="1" applyBorder="1" applyAlignment="1">
      <alignment horizontal="center" wrapText="1"/>
    </xf>
    <xf numFmtId="0" fontId="17" fillId="5" borderId="10" xfId="2" applyFont="1" applyFill="1" applyBorder="1" applyAlignment="1">
      <alignment horizontal="center" wrapText="1"/>
    </xf>
    <xf numFmtId="0" fontId="20" fillId="6" borderId="11" xfId="2" applyFont="1" applyFill="1" applyBorder="1" applyAlignment="1">
      <alignment horizontal="left" wrapText="1"/>
    </xf>
    <xf numFmtId="0" fontId="20" fillId="6" borderId="12" xfId="2" applyFont="1" applyFill="1" applyBorder="1" applyAlignment="1">
      <alignment horizontal="left" wrapText="1"/>
    </xf>
    <xf numFmtId="0" fontId="20" fillId="6" borderId="13" xfId="2" applyFont="1" applyFill="1" applyBorder="1" applyAlignment="1">
      <alignment horizontal="left" wrapText="1"/>
    </xf>
    <xf numFmtId="0" fontId="17" fillId="5" borderId="0" xfId="2" applyFont="1" applyFill="1" applyBorder="1" applyAlignment="1">
      <alignment horizontal="center" wrapText="1"/>
    </xf>
    <xf numFmtId="0" fontId="19" fillId="5" borderId="2" xfId="2" applyFont="1" applyFill="1" applyBorder="1" applyAlignment="1">
      <alignment horizontal="center"/>
    </xf>
    <xf numFmtId="0" fontId="19" fillId="5" borderId="0" xfId="2" applyFont="1" applyFill="1" applyBorder="1" applyAlignment="1">
      <alignment horizontal="center"/>
    </xf>
    <xf numFmtId="0" fontId="19" fillId="5" borderId="8" xfId="2" applyFont="1" applyFill="1" applyBorder="1" applyAlignment="1">
      <alignment horizontal="center"/>
    </xf>
    <xf numFmtId="0" fontId="21" fillId="6" borderId="11" xfId="2" applyFont="1" applyFill="1" applyBorder="1" applyAlignment="1">
      <alignment horizontal="left" wrapText="1"/>
    </xf>
    <xf numFmtId="0" fontId="21" fillId="6" borderId="12" xfId="2" applyFont="1" applyFill="1" applyBorder="1" applyAlignment="1">
      <alignment horizontal="left" wrapText="1"/>
    </xf>
    <xf numFmtId="0" fontId="21" fillId="6" borderId="13" xfId="2" applyFont="1" applyFill="1" applyBorder="1" applyAlignment="1">
      <alignment horizontal="left" wrapText="1"/>
    </xf>
  </cellXfs>
  <cellStyles count="16">
    <cellStyle name="Comma" xfId="15" builtinId="3"/>
    <cellStyle name="Comma 2" xfId="3" xr:uid="{00000000-0005-0000-0000-000000000000}"/>
    <cellStyle name="Currency" xfId="1" builtinId="4"/>
    <cellStyle name="Currency 2" xfId="7" xr:uid="{00000000-0005-0000-0000-000003000000}"/>
    <cellStyle name="Normal" xfId="0" builtinId="0"/>
    <cellStyle name="Normal 2" xfId="2" xr:uid="{00000000-0005-0000-0000-000005000000}"/>
    <cellStyle name="Normal 3" xfId="11" xr:uid="{FAB04C11-37A9-4F1C-A00C-0870752D0643}"/>
    <cellStyle name="Normal 4" xfId="4" xr:uid="{00000000-0005-0000-0000-000006000000}"/>
    <cellStyle name="Normal 4 2" xfId="9" xr:uid="{00000000-0005-0000-0000-000007000000}"/>
    <cellStyle name="Normal 4 3" xfId="8" xr:uid="{00000000-0005-0000-0000-000008000000}"/>
    <cellStyle name="Normal 4 4" xfId="12" xr:uid="{609E444E-73A9-4C20-9359-E9EC0026DDEE}"/>
    <cellStyle name="Normal 5" xfId="10" xr:uid="{00000000-0005-0000-0000-000009000000}"/>
    <cellStyle name="Note" xfId="6" builtinId="10"/>
    <cellStyle name="Note 2" xfId="14" xr:uid="{8EEB1FE2-A670-43A1-BB06-E9907B39EE92}"/>
    <cellStyle name="Percent" xfId="5" builtinId="5"/>
    <cellStyle name="Percent 2" xfId="13" xr:uid="{9E25380F-90FD-453E-B6BC-035245E3462E}"/>
  </cellStyles>
  <dxfs count="21">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patternType="none">
          <fgColor indexed="64"/>
          <bgColor auto="1"/>
        </patternFill>
      </fill>
      <alignment horizontal="left" vertical="top" textRotation="0" wrapText="1" indent="0" justifyLastLine="0" shrinkToFit="0" readingOrder="0"/>
    </dxf>
    <dxf>
      <fill>
        <patternFill patternType="none">
          <fgColor indexed="64"/>
          <bgColor auto="1"/>
        </patternFill>
      </fill>
      <alignment horizontal="left" vertical="top" textRotation="0" indent="0" justifyLastLine="0" shrinkToFit="0" readingOrder="0"/>
    </dxf>
    <dxf>
      <fill>
        <patternFill patternType="none">
          <fgColor indexed="64"/>
          <bgColor auto="1"/>
        </patternFill>
      </fill>
      <alignment horizontal="left" vertical="top" textRotation="0" indent="0" justifyLastLine="0" shrinkToFit="0" readingOrder="0"/>
    </dxf>
    <dxf>
      <font>
        <b/>
        <strike val="0"/>
        <outline val="0"/>
        <shadow val="0"/>
        <u val="none"/>
        <vertAlign val="baseline"/>
        <sz val="11"/>
        <color theme="0"/>
        <name val="Arial"/>
        <family val="2"/>
        <scheme val="none"/>
      </font>
      <fill>
        <patternFill patternType="solid">
          <fgColor indexed="64"/>
          <bgColor rgb="FF000080"/>
        </patternFill>
      </fill>
      <alignment horizontal="center" vertical="bottom" textRotation="0" wrapText="0" indent="0" justifyLastLine="0" shrinkToFit="0" readingOrder="0"/>
    </dxf>
    <dxf>
      <alignment horizontal="left" vertical="top" textRotation="0" wrapText="1" indent="0" justifyLastLine="0" shrinkToFit="0" readingOrder="0"/>
    </dxf>
    <dxf>
      <fill>
        <patternFill patternType="none">
          <fgColor indexed="64"/>
          <bgColor auto="1"/>
        </patternFill>
      </fill>
      <alignment horizontal="left" vertical="top" textRotation="0" indent="0" justifyLastLine="0" shrinkToFit="0" readingOrder="0"/>
    </dxf>
    <dxf>
      <alignment horizontal="left" vertical="top" textRotation="0" indent="0" justifyLastLine="0" shrinkToFit="0" readingOrder="0"/>
    </dxf>
    <dxf>
      <font>
        <b/>
        <strike val="0"/>
        <outline val="0"/>
        <shadow val="0"/>
        <u val="none"/>
        <vertAlign val="baseline"/>
        <sz val="11"/>
        <color theme="0"/>
        <name val="Arial"/>
        <family val="2"/>
        <scheme val="none"/>
      </font>
      <fill>
        <patternFill patternType="solid">
          <fgColor indexed="64"/>
          <bgColor rgb="FF000080"/>
        </patternFill>
      </fill>
      <alignment horizontal="center" vertical="bottom" textRotation="0" wrapText="0" indent="0" justifyLastLine="0" shrinkToFit="0" readingOrder="0"/>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1F497D"/>
      <rgbColor rgb="00E4DFEC"/>
      <rgbColor rgb="00F2F2F2"/>
      <rgbColor rgb="00D9D9D9"/>
      <rgbColor rgb="00DCE6F1"/>
      <rgbColor rgb="00366092"/>
      <rgbColor rgb="0000B050"/>
    </indexedColors>
    <mruColors>
      <color rgb="FF000080"/>
      <color rgb="FFD0A550"/>
      <color rgb="FFE4DFEC"/>
      <color rgb="FFDECEFE"/>
      <color rgb="FFDED5F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2.xml"/><Relationship Id="rId26"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 Id="rId27" Type="http://schemas.openxmlformats.org/officeDocument/2006/relationships/customXml" Target="../customXml/item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aarsalla002\AppData\Local\Microsoft\Windows\INetCache\Content.Outlook\080ZFW6X\TAB%20A%20-%20Con_PrgWorkbook_01202022_v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US51880\Desktop\MC&amp;FP\Construction\Official%20Workbook\Attachment%201%20-%20Construction%20Program%20Workbook.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ASD%20(M&amp;RA)/MC&amp;FP/MWR%20&amp;%20Resale/4.NAF%20Policy%20(103-01.2)/Construction%20Prgms/1-Annual%20to%20Congress%20by%20FY/FY2023/1_Service%20&amp;%20DeCA%20Original%20Submissions/CNIC/CNIC%20Att%203%20-%20Construction%20Program%20Workbook.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0) NAFSGL Installation List"/>
      <sheetName val="Data Elements"/>
      <sheetName val="(1) Major Const Proj Sum Data"/>
      <sheetName val="(2) Major Proj Req Waivers"/>
      <sheetName val="(3) Minor Const Proj Sum Data"/>
      <sheetName val="(4) Cancelled Const Proj Sum"/>
      <sheetName val="(5) Delayed Contract Award Sum"/>
      <sheetName val="(6) Cost and Scope Change"/>
      <sheetName val="(7) MILCON"/>
      <sheetName val="(8) Public-Private Ventures"/>
      <sheetName val="(9) Enhanced Use Lease Summary"/>
      <sheetName val="(10) Status of Major Projects"/>
      <sheetName val="(11) FY24 Capital Investment"/>
      <sheetName val="(12) 5 Year Funding Report"/>
    </sheetNames>
    <sheetDataSet>
      <sheetData sheetId="0"/>
      <sheetData sheetId="1">
        <row r="2">
          <cell r="D2" t="str">
            <v>SC</v>
          </cell>
        </row>
        <row r="3">
          <cell r="D3" t="str">
            <v>NAF</v>
          </cell>
        </row>
        <row r="4">
          <cell r="D4" t="str">
            <v>PF</v>
          </cell>
        </row>
        <row r="5">
          <cell r="D5" t="str">
            <v>APF</v>
          </cell>
        </row>
      </sheetData>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0) NAFSGL Installation List"/>
      <sheetName val="(1) Major Const Proj Sum Data"/>
      <sheetName val="Sheet12"/>
      <sheetName val="(2) Major Proj Req Waivers"/>
      <sheetName val="(3) Minor Const Proj Sum Data"/>
      <sheetName val="(4) Cancelled Const Proj Sum D"/>
      <sheetName val="(5) Delayed Contract Award Sum"/>
      <sheetName val="(6) Cost and Scope Change"/>
      <sheetName val="(7) MILCON"/>
      <sheetName val="(8) Public-Private Ventures"/>
      <sheetName val="(9) Enhanced Use Lease Summary"/>
      <sheetName val="(10) Status of Major Projects "/>
      <sheetName val="(11) FY 2018 Capital Investment"/>
      <sheetName val="(12) 5 Year Funding Report"/>
      <sheetName val="Data Elements"/>
      <sheetName val="Construction Classifications"/>
      <sheetName val="GT_Custom"/>
    </sheetNames>
    <sheetDataSet>
      <sheetData sheetId="0">
        <row r="3">
          <cell r="C3" t="str">
            <v>Placeholder</v>
          </cell>
        </row>
        <row r="4">
          <cell r="C4" t="str">
            <v xml:space="preserve">Davis Monthan Air Force Base (AFB) </v>
          </cell>
        </row>
        <row r="5">
          <cell r="C5" t="str">
            <v>Ellsworth AFB</v>
          </cell>
        </row>
        <row r="6">
          <cell r="C6" t="str">
            <v>Fairchild AFB</v>
          </cell>
        </row>
        <row r="7">
          <cell r="C7" t="str">
            <v>Creech AFB</v>
          </cell>
        </row>
        <row r="8">
          <cell r="C8" t="str">
            <v>Kingsley Field</v>
          </cell>
        </row>
        <row r="9">
          <cell r="C9" t="str">
            <v>319 Air Expeditionary Group (AEG)</v>
          </cell>
        </row>
        <row r="10">
          <cell r="C10" t="str">
            <v>320 AE</v>
          </cell>
        </row>
        <row r="11">
          <cell r="C11" t="str">
            <v>Minot AFB</v>
          </cell>
        </row>
        <row r="12">
          <cell r="C12" t="str">
            <v>McConnell AFB</v>
          </cell>
        </row>
        <row r="13">
          <cell r="C13" t="str">
            <v>Offutt AFB</v>
          </cell>
        </row>
        <row r="14">
          <cell r="C14" t="str">
            <v>355 AEG</v>
          </cell>
        </row>
        <row r="15">
          <cell r="C15" t="str">
            <v>379 Air Expeditionary Wing (AEW)</v>
          </cell>
        </row>
        <row r="16">
          <cell r="C16" t="str">
            <v>Vandenberg AFB</v>
          </cell>
        </row>
        <row r="17">
          <cell r="C17" t="str">
            <v>Barksdale AFB</v>
          </cell>
        </row>
        <row r="18">
          <cell r="C18" t="str">
            <v>Beale AFB</v>
          </cell>
        </row>
        <row r="19">
          <cell r="C19" t="str">
            <v>Dyess AFB</v>
          </cell>
        </row>
        <row r="20">
          <cell r="C20" t="str">
            <v>F E Warren AFB</v>
          </cell>
        </row>
        <row r="21">
          <cell r="C21" t="str">
            <v>Grand Forks AFB</v>
          </cell>
        </row>
        <row r="22">
          <cell r="C22" t="str">
            <v>Malmstorm</v>
          </cell>
        </row>
        <row r="23">
          <cell r="C23" t="str">
            <v>Whiteman AFB</v>
          </cell>
        </row>
        <row r="24">
          <cell r="C24" t="str">
            <v>376 AEW</v>
          </cell>
        </row>
        <row r="25">
          <cell r="C25" t="str">
            <v>405 AEW</v>
          </cell>
        </row>
        <row r="26">
          <cell r="C26" t="str">
            <v>407 AEG-Tallil</v>
          </cell>
        </row>
        <row r="27">
          <cell r="C27" t="str">
            <v>438 AEW</v>
          </cell>
        </row>
        <row r="28">
          <cell r="C28" t="str">
            <v>506 AEG-Kirkuk</v>
          </cell>
        </row>
        <row r="29">
          <cell r="C29" t="str">
            <v>64 AEG</v>
          </cell>
        </row>
        <row r="30">
          <cell r="C30" t="str">
            <v>Cape Cod Air Force Station (AFS)</v>
          </cell>
        </row>
        <row r="31">
          <cell r="C31" t="str">
            <v>Cavalier AFS</v>
          </cell>
        </row>
        <row r="32">
          <cell r="C32" t="str">
            <v>Clear AFS</v>
          </cell>
        </row>
        <row r="33">
          <cell r="C33" t="str">
            <v>Al Dhafra</v>
          </cell>
        </row>
        <row r="34">
          <cell r="C34" t="str">
            <v>AL Jaber</v>
          </cell>
        </row>
        <row r="35">
          <cell r="C35" t="str">
            <v>Ali Al Salem</v>
          </cell>
        </row>
        <row r="36">
          <cell r="C36" t="str">
            <v>Riyadh US Military Training Mission (USMTM)</v>
          </cell>
        </row>
        <row r="37">
          <cell r="C37" t="str">
            <v>Prince Sultan</v>
          </cell>
        </row>
        <row r="38">
          <cell r="C38" t="str">
            <v>332nd Balad</v>
          </cell>
        </row>
        <row r="39">
          <cell r="C39" t="str">
            <v>Baghdad</v>
          </cell>
        </row>
        <row r="40">
          <cell r="C40" t="str">
            <v>455 AEG</v>
          </cell>
        </row>
        <row r="41">
          <cell r="C41" t="str">
            <v>HQ Air Combat Command (ACC)</v>
          </cell>
        </row>
        <row r="42">
          <cell r="C42" t="str">
            <v>Cannon AFB</v>
          </cell>
        </row>
        <row r="43">
          <cell r="C43" t="str">
            <v>Holloman AFB</v>
          </cell>
        </row>
        <row r="44">
          <cell r="C44" t="str">
            <v>HQ Special Operations Command (SOC)</v>
          </cell>
        </row>
        <row r="45">
          <cell r="C45" t="str">
            <v>Hurlburt Field</v>
          </cell>
        </row>
        <row r="46">
          <cell r="C46" t="str">
            <v>Reserved</v>
          </cell>
        </row>
        <row r="47">
          <cell r="C47" t="str">
            <v>Luke AFB</v>
          </cell>
        </row>
        <row r="48">
          <cell r="C48" t="str">
            <v>Mt. Home</v>
          </cell>
        </row>
        <row r="49">
          <cell r="C49" t="str">
            <v>Mac Dill</v>
          </cell>
        </row>
        <row r="50">
          <cell r="C50" t="str">
            <v>Nellis AFB</v>
          </cell>
        </row>
        <row r="51">
          <cell r="C51" t="str">
            <v>Seymour Johnson AFB</v>
          </cell>
        </row>
        <row r="52">
          <cell r="C52" t="str">
            <v>Shaw AFB</v>
          </cell>
        </row>
        <row r="53">
          <cell r="C53" t="str">
            <v>Travis AFB</v>
          </cell>
        </row>
        <row r="54">
          <cell r="C54" t="str">
            <v>Columbus AFB</v>
          </cell>
        </row>
        <row r="55">
          <cell r="C55" t="str">
            <v>Keesler AFB</v>
          </cell>
        </row>
        <row r="56">
          <cell r="C56" t="str">
            <v>Reserved</v>
          </cell>
        </row>
        <row r="57">
          <cell r="C57" t="str">
            <v>Laughlin AFB</v>
          </cell>
        </row>
        <row r="58">
          <cell r="C58" t="str">
            <v>Moody AFB</v>
          </cell>
        </row>
        <row r="59">
          <cell r="C59" t="str">
            <v>Reserved</v>
          </cell>
        </row>
        <row r="60">
          <cell r="C60" t="str">
            <v>Sheppard AFB</v>
          </cell>
        </row>
        <row r="61">
          <cell r="C61" t="str">
            <v>Vance AFB</v>
          </cell>
        </row>
        <row r="62">
          <cell r="C62" t="str">
            <v>HQ Air Transport Command (ATC)</v>
          </cell>
        </row>
        <row r="63">
          <cell r="C63" t="str">
            <v>HQ Air Mobility Command (AMC)</v>
          </cell>
        </row>
        <row r="64">
          <cell r="C64" t="str">
            <v>Altus AFB</v>
          </cell>
        </row>
        <row r="65">
          <cell r="C65" t="str">
            <v>Dover AFB</v>
          </cell>
        </row>
        <row r="66">
          <cell r="C66" t="str">
            <v>Reserved</v>
          </cell>
        </row>
        <row r="67">
          <cell r="C67" t="str">
            <v>Little Rock AFB</v>
          </cell>
        </row>
        <row r="68">
          <cell r="C68" t="str">
            <v>Reserved</v>
          </cell>
        </row>
        <row r="69">
          <cell r="C69" t="str">
            <v>Pope</v>
          </cell>
        </row>
        <row r="70">
          <cell r="C70" t="str">
            <v>Scott AFB</v>
          </cell>
        </row>
        <row r="71">
          <cell r="C71" t="str">
            <v>Lajes Field</v>
          </cell>
        </row>
        <row r="72">
          <cell r="C72" t="str">
            <v>HQ Space Command (SPC)</v>
          </cell>
        </row>
        <row r="73">
          <cell r="C73" t="str">
            <v>Schriever AFB</v>
          </cell>
        </row>
        <row r="74">
          <cell r="C74" t="str">
            <v>Peterson AFB</v>
          </cell>
        </row>
        <row r="75">
          <cell r="C75" t="str">
            <v>Buckley AFB</v>
          </cell>
        </row>
        <row r="76">
          <cell r="C76" t="str">
            <v>Tyndall AFB</v>
          </cell>
        </row>
        <row r="77">
          <cell r="C77" t="str">
            <v>Thule</v>
          </cell>
        </row>
        <row r="78">
          <cell r="C78" t="str">
            <v>Reserved</v>
          </cell>
        </row>
        <row r="79">
          <cell r="C79" t="str">
            <v>Edwards AFB</v>
          </cell>
        </row>
        <row r="80">
          <cell r="C80" t="str">
            <v>Eglin AFB (MAIN BASE, RES, SRI)</v>
          </cell>
        </row>
        <row r="81">
          <cell r="C81" t="str">
            <v>L G Hanscom AFB</v>
          </cell>
        </row>
        <row r="82">
          <cell r="C82" t="str">
            <v>Patrick AFB</v>
          </cell>
        </row>
        <row r="83">
          <cell r="C83" t="str">
            <v>Kirtland AFB</v>
          </cell>
        </row>
        <row r="84">
          <cell r="C84" t="str">
            <v>Los Angeles AFB</v>
          </cell>
        </row>
        <row r="85">
          <cell r="C85" t="str">
            <v>Arnold AFB</v>
          </cell>
        </row>
        <row r="86">
          <cell r="C86" t="str">
            <v>HQ Military Air Transport (MAT)</v>
          </cell>
        </row>
        <row r="87">
          <cell r="C87" t="str">
            <v>Hill AFB</v>
          </cell>
        </row>
        <row r="88">
          <cell r="C88" t="str">
            <v>Robins AFB</v>
          </cell>
        </row>
        <row r="89">
          <cell r="C89" t="str">
            <v>Tinker AFB</v>
          </cell>
        </row>
        <row r="90">
          <cell r="C90" t="str">
            <v>Wright-Patterson AFB</v>
          </cell>
        </row>
        <row r="91">
          <cell r="C91" t="str">
            <v>Dobbins AFB</v>
          </cell>
        </row>
        <row r="92">
          <cell r="C92" t="str">
            <v>Duke Field</v>
          </cell>
        </row>
        <row r="93">
          <cell r="C93" t="str">
            <v>HQ Air Force Reserves (AFR)</v>
          </cell>
        </row>
        <row r="94">
          <cell r="C94" t="str">
            <v>Gen B Mitchell</v>
          </cell>
        </row>
        <row r="95">
          <cell r="C95" t="str">
            <v>Greater Pittsburgh AFB</v>
          </cell>
        </row>
        <row r="96">
          <cell r="C96" t="str">
            <v>Grissom AFB</v>
          </cell>
        </row>
        <row r="97">
          <cell r="C97" t="str">
            <v>Homestead AFB</v>
          </cell>
        </row>
        <row r="98">
          <cell r="C98" t="str">
            <v>March Air Reserve Base</v>
          </cell>
        </row>
        <row r="99">
          <cell r="C99" t="str">
            <v>Minn-St Paul</v>
          </cell>
        </row>
        <row r="100">
          <cell r="C100" t="str">
            <v>Niagra Falls</v>
          </cell>
        </row>
        <row r="101">
          <cell r="C101" t="str">
            <v>Portland International Airport (IAP) Air Guard Station (AGS)</v>
          </cell>
        </row>
        <row r="102">
          <cell r="C102" t="str">
            <v>Westover</v>
          </cell>
        </row>
        <row r="103">
          <cell r="C103" t="str">
            <v>Youngstown Air Reserve Station (ARS)</v>
          </cell>
        </row>
        <row r="104">
          <cell r="C104" t="str">
            <v>HQ Air Force District of Washington (ADW)</v>
          </cell>
        </row>
        <row r="105">
          <cell r="C105" t="str">
            <v xml:space="preserve">Joint Base Andrews </v>
          </cell>
        </row>
        <row r="106">
          <cell r="C106" t="str">
            <v>Pentagon</v>
          </cell>
        </row>
        <row r="107">
          <cell r="C107" t="str">
            <v>Maxwell/Gunter</v>
          </cell>
        </row>
        <row r="108">
          <cell r="C108" t="str">
            <v>U.S. Air Force Academy</v>
          </cell>
        </row>
        <row r="109">
          <cell r="C109" t="str">
            <v>Goodfellow AFB</v>
          </cell>
        </row>
        <row r="110">
          <cell r="C110" t="str">
            <v>Reserved</v>
          </cell>
        </row>
        <row r="111">
          <cell r="C111" t="str">
            <v>Dallas/Army and Air Force Exchange Service (AAFES)</v>
          </cell>
        </row>
        <row r="112">
          <cell r="C112" t="str">
            <v>HQ Pacific Air Forces (PAF)</v>
          </cell>
        </row>
        <row r="113">
          <cell r="C113" t="str">
            <v>Bellows</v>
          </cell>
        </row>
        <row r="114">
          <cell r="C114" t="str">
            <v>Taegu</v>
          </cell>
        </row>
        <row r="115">
          <cell r="C115" t="str">
            <v>Eielson AFB</v>
          </cell>
        </row>
        <row r="116">
          <cell r="C116" t="str">
            <v>Misawa Air Base (AB)</v>
          </cell>
        </row>
        <row r="117">
          <cell r="C117" t="str">
            <v>Yokota AB</v>
          </cell>
        </row>
        <row r="118">
          <cell r="C118" t="str">
            <v>Kadena AB</v>
          </cell>
        </row>
        <row r="119">
          <cell r="C119" t="str">
            <v>Kunsan AB</v>
          </cell>
        </row>
        <row r="120">
          <cell r="C120" t="str">
            <v>Johnston Atoll</v>
          </cell>
        </row>
        <row r="121">
          <cell r="C121" t="str">
            <v>Osan AB</v>
          </cell>
        </row>
        <row r="122">
          <cell r="C122" t="str">
            <v>Reserved</v>
          </cell>
        </row>
        <row r="123">
          <cell r="C123" t="str">
            <v>AF Mission Essential Feeding Facility (MEFF)</v>
          </cell>
        </row>
        <row r="124">
          <cell r="C124" t="str">
            <v>AFMWR</v>
          </cell>
        </row>
        <row r="125">
          <cell r="C125" t="str">
            <v>AF Fisher House</v>
          </cell>
        </row>
        <row r="126">
          <cell r="C126" t="str">
            <v>AF Civilian Welfare</v>
          </cell>
        </row>
        <row r="127">
          <cell r="C127" t="str">
            <v>AF Capital Improvements</v>
          </cell>
        </row>
        <row r="128">
          <cell r="C128" t="str">
            <v>AF Lodging Fund</v>
          </cell>
        </row>
        <row r="129">
          <cell r="C129" t="str">
            <v>AF 401K</v>
          </cell>
        </row>
        <row r="130">
          <cell r="C130" t="str">
            <v>AF Retirement Fund</v>
          </cell>
        </row>
        <row r="131">
          <cell r="C131" t="str">
            <v>AF Insurance Fund</v>
          </cell>
        </row>
        <row r="132">
          <cell r="C132" t="str">
            <v>AF FM Mngt Fund</v>
          </cell>
        </row>
        <row r="133">
          <cell r="C133" t="str">
            <v>AF FM Mngt Fund</v>
          </cell>
        </row>
        <row r="134">
          <cell r="C134" t="str">
            <v>HQ AFE</v>
          </cell>
        </row>
        <row r="135">
          <cell r="C135" t="str">
            <v>Buchel</v>
          </cell>
        </row>
        <row r="136">
          <cell r="C136" t="str">
            <v>Kleine Brogel</v>
          </cell>
        </row>
        <row r="137">
          <cell r="C137" t="str">
            <v>Vogelweh/Sembach</v>
          </cell>
        </row>
        <row r="138">
          <cell r="C138" t="str">
            <v>Ramstein AB</v>
          </cell>
        </row>
        <row r="139">
          <cell r="C139" t="str">
            <v>Spangdahlem AB</v>
          </cell>
        </row>
        <row r="140">
          <cell r="C140" t="str">
            <v>Geilenkirchen</v>
          </cell>
        </row>
        <row r="141">
          <cell r="C141" t="str">
            <v>Royal Air Force (RAF) Menwith Hill</v>
          </cell>
        </row>
        <row r="142">
          <cell r="C142" t="str">
            <v>RAF Lakenheath</v>
          </cell>
        </row>
        <row r="143">
          <cell r="C143" t="str">
            <v>RAF Mildenhall</v>
          </cell>
        </row>
        <row r="144">
          <cell r="C144" t="str">
            <v>RAF Croughton</v>
          </cell>
        </row>
        <row r="145">
          <cell r="C145" t="str">
            <v>RAF Alconbury, RAF Molesworth, RAF Upwood</v>
          </cell>
        </row>
        <row r="146">
          <cell r="C146" t="str">
            <v>RAF Fairford</v>
          </cell>
        </row>
        <row r="147">
          <cell r="C147" t="str">
            <v>Moron</v>
          </cell>
        </row>
        <row r="148">
          <cell r="C148" t="str">
            <v>Ghedi Torre AB</v>
          </cell>
        </row>
        <row r="149">
          <cell r="C149" t="str">
            <v>Aviano AB</v>
          </cell>
        </row>
        <row r="150">
          <cell r="C150" t="str">
            <v>Izmir AFB</v>
          </cell>
        </row>
        <row r="151">
          <cell r="C151" t="str">
            <v>Kalkar</v>
          </cell>
        </row>
        <row r="152">
          <cell r="C152" t="str">
            <v>Northern Watch</v>
          </cell>
        </row>
        <row r="153">
          <cell r="C153" t="str">
            <v>Stavanger Norway</v>
          </cell>
        </row>
        <row r="154">
          <cell r="C154" t="str">
            <v>Incirlik AB</v>
          </cell>
        </row>
        <row r="155">
          <cell r="C155" t="str">
            <v>Joint Base McGuire-Dix-Lakehurst (JBMDL)</v>
          </cell>
        </row>
        <row r="156">
          <cell r="C156" t="str">
            <v>Joint Base Elmendorf (JBER)</v>
          </cell>
        </row>
        <row r="157">
          <cell r="C157" t="str">
            <v>Joint Base Charleston (JBC)</v>
          </cell>
        </row>
        <row r="158">
          <cell r="C158" t="str">
            <v>Portfolio 1A</v>
          </cell>
        </row>
        <row r="159">
          <cell r="C159" t="str">
            <v>Portfolio 1B</v>
          </cell>
        </row>
        <row r="160">
          <cell r="C160" t="str">
            <v>Al Udeid Air Base</v>
          </cell>
        </row>
        <row r="161">
          <cell r="C161" t="str">
            <v>Bagram Airfield</v>
          </cell>
        </row>
        <row r="162">
          <cell r="C162" t="str">
            <v>Joint Base Langley-Eustis (JBLE)</v>
          </cell>
        </row>
        <row r="163">
          <cell r="C163" t="str">
            <v>Joint Base San Antonio (JBSA)</v>
          </cell>
        </row>
        <row r="164">
          <cell r="C164" t="str">
            <v>Kandahar Airfield</v>
          </cell>
        </row>
        <row r="165">
          <cell r="C165" t="str">
            <v>Pease Air National Guard Base (ANGB)</v>
          </cell>
        </row>
        <row r="166">
          <cell r="C166" t="str">
            <v>Aberdeen Proving Ground</v>
          </cell>
        </row>
        <row r="167">
          <cell r="C167" t="str">
            <v>Adelphi Laboratory  Center</v>
          </cell>
        </row>
        <row r="168">
          <cell r="C168" t="str">
            <v xml:space="preserve">Anniston </v>
          </cell>
        </row>
        <row r="169">
          <cell r="C169" t="str">
            <v xml:space="preserve">Area I </v>
          </cell>
        </row>
        <row r="170">
          <cell r="C170" t="str">
            <v xml:space="preserve">Army Recreation Machine Program (ARMP) Korea </v>
          </cell>
        </row>
        <row r="171">
          <cell r="C171" t="str">
            <v xml:space="preserve">ARMP, HQ </v>
          </cell>
        </row>
        <row r="172">
          <cell r="C172" t="str">
            <v>Army Civilian Welfare Fund</v>
          </cell>
        </row>
        <row r="173">
          <cell r="C173" t="str">
            <v xml:space="preserve">Army Lodging Fund </v>
          </cell>
        </row>
        <row r="174">
          <cell r="C174" t="str">
            <v>Army Recreation Machine Program, Germany</v>
          </cell>
        </row>
        <row r="175">
          <cell r="C175" t="str">
            <v xml:space="preserve">Army Solider Family Readiness Donations </v>
          </cell>
        </row>
        <row r="176">
          <cell r="C176" t="str">
            <v xml:space="preserve">Army Ten-Miler </v>
          </cell>
        </row>
        <row r="177">
          <cell r="C177" t="str">
            <v>Camp Casey</v>
          </cell>
        </row>
        <row r="178">
          <cell r="C178" t="str">
            <v xml:space="preserve">Camp Humphreys </v>
          </cell>
        </row>
        <row r="179">
          <cell r="C179" t="str">
            <v>Camp Mabry</v>
          </cell>
        </row>
        <row r="180">
          <cell r="C180" t="str">
            <v xml:space="preserve">Camp Red Cloud </v>
          </cell>
        </row>
        <row r="181">
          <cell r="C181" t="str">
            <v xml:space="preserve">Camp Shelby Joint Forces Training Center </v>
          </cell>
        </row>
        <row r="182">
          <cell r="C182" t="str">
            <v>Camp Stanley</v>
          </cell>
        </row>
        <row r="183">
          <cell r="C183" t="str">
            <v>Carlisle Barracks</v>
          </cell>
        </row>
        <row r="184">
          <cell r="C184" t="str">
            <v>Cold Regions Research and Engineering Laboratory (CRREL)</v>
          </cell>
        </row>
        <row r="185">
          <cell r="C185" t="str">
            <v xml:space="preserve">Consolidated Veterinary Funds - Cycle E </v>
          </cell>
        </row>
        <row r="186">
          <cell r="C186" t="str">
            <v xml:space="preserve">Consolidated Veterinary Funds - Cycle R </v>
          </cell>
        </row>
        <row r="187">
          <cell r="C187" t="str">
            <v xml:space="preserve">Defense Depot Susquehanna, Pennsylvania (DDSP) New Cumberland </v>
          </cell>
        </row>
        <row r="188">
          <cell r="C188" t="str">
            <v xml:space="preserve">Defense Intellegence Agency </v>
          </cell>
        </row>
        <row r="189">
          <cell r="C189" t="str">
            <v xml:space="preserve">Directorate of Emergency Services (DES) Fort Belvoir </v>
          </cell>
        </row>
        <row r="190">
          <cell r="C190" t="str">
            <v>Detroit Arsenal</v>
          </cell>
        </row>
        <row r="191">
          <cell r="C191" t="str">
            <v xml:space="preserve">Defense Finance and Accounting Service (DFAS)-Indianapolis </v>
          </cell>
        </row>
        <row r="192">
          <cell r="C192" t="str">
            <v xml:space="preserve">DFAS-Texarkana </v>
          </cell>
        </row>
        <row r="193">
          <cell r="C193" t="str">
            <v xml:space="preserve">Defense General Supply Center (DGSC) Richmond </v>
          </cell>
        </row>
        <row r="194">
          <cell r="C194" t="str">
            <v>Defense Logistics Agency (DLA) Columbus</v>
          </cell>
        </row>
        <row r="195">
          <cell r="C195" t="str">
            <v>DLA Superfund</v>
          </cell>
        </row>
        <row r="196">
          <cell r="C196" t="str">
            <v xml:space="preserve">Defense Logistics Services Center (DLSC) Battle Creek </v>
          </cell>
        </row>
        <row r="197">
          <cell r="C197" t="str">
            <v>DoD Concessions Committee</v>
          </cell>
        </row>
        <row r="198">
          <cell r="C198" t="str">
            <v>Dragon Hill Lodge Armed Forces Recreation Center (AFRC)</v>
          </cell>
        </row>
        <row r="199">
          <cell r="C199" t="str">
            <v>Dugway Proving Ground</v>
          </cell>
        </row>
        <row r="200">
          <cell r="C200" t="str">
            <v>Edelweiss Lodge and Resort AFRC</v>
          </cell>
        </row>
        <row r="201">
          <cell r="C201" t="str">
            <v xml:space="preserve">Europe Statutory Accident Insurance Fund </v>
          </cell>
        </row>
        <row r="202">
          <cell r="C202" t="str">
            <v xml:space="preserve">Fisher House </v>
          </cell>
        </row>
        <row r="203">
          <cell r="C203" t="str">
            <v>Fort A P Hill</v>
          </cell>
        </row>
        <row r="204">
          <cell r="C204" t="str">
            <v>Fort Belvoir</v>
          </cell>
        </row>
        <row r="205">
          <cell r="C205" t="str">
            <v>Fort Benning</v>
          </cell>
        </row>
        <row r="206">
          <cell r="C206" t="str">
            <v>Fort Bliss</v>
          </cell>
        </row>
        <row r="207">
          <cell r="C207" t="str">
            <v>Fort Bragg</v>
          </cell>
        </row>
        <row r="208">
          <cell r="C208" t="str">
            <v xml:space="preserve">Fort Buchanan </v>
          </cell>
        </row>
        <row r="209">
          <cell r="C209" t="str">
            <v>Fort Campbell</v>
          </cell>
        </row>
        <row r="210">
          <cell r="C210" t="str">
            <v>Fort Carson</v>
          </cell>
        </row>
        <row r="211">
          <cell r="C211" t="str">
            <v xml:space="preserve">Fort Detrick </v>
          </cell>
        </row>
        <row r="212">
          <cell r="C212" t="str">
            <v>Fort Devens</v>
          </cell>
        </row>
        <row r="213">
          <cell r="C213" t="str">
            <v>Fort Drum</v>
          </cell>
        </row>
        <row r="214">
          <cell r="C214" t="str">
            <v>Fort George G Meade</v>
          </cell>
        </row>
        <row r="215">
          <cell r="C215" t="str">
            <v>Fort Gordon</v>
          </cell>
        </row>
        <row r="216">
          <cell r="C216" t="str">
            <v>Fort Greely</v>
          </cell>
        </row>
        <row r="217">
          <cell r="C217" t="str">
            <v>Fort Hamilton</v>
          </cell>
        </row>
        <row r="218">
          <cell r="C218" t="str">
            <v>Fort Hood</v>
          </cell>
        </row>
        <row r="219">
          <cell r="C219" t="str">
            <v>Fort Huachuca</v>
          </cell>
        </row>
        <row r="220">
          <cell r="C220" t="str">
            <v>Fort Hunter Liggett - US Army Combat Support Training Center</v>
          </cell>
        </row>
        <row r="221">
          <cell r="C221" t="str">
            <v>Fort Irwin - National Training Center</v>
          </cell>
        </row>
        <row r="222">
          <cell r="C222" t="str">
            <v>Fort Jackson</v>
          </cell>
        </row>
        <row r="223">
          <cell r="C223" t="str">
            <v>Fort Knox</v>
          </cell>
        </row>
        <row r="224">
          <cell r="C224" t="str">
            <v xml:space="preserve">Fort Leavenworth </v>
          </cell>
        </row>
        <row r="225">
          <cell r="C225" t="str">
            <v>Fort Lee</v>
          </cell>
        </row>
        <row r="226">
          <cell r="C226" t="str">
            <v>Fort Leonard Wood</v>
          </cell>
        </row>
        <row r="227">
          <cell r="C227" t="str">
            <v>Fort McCoy</v>
          </cell>
        </row>
        <row r="228">
          <cell r="C228" t="str">
            <v>Fort Polk</v>
          </cell>
        </row>
        <row r="229">
          <cell r="C229" t="str">
            <v>Fort Riley</v>
          </cell>
        </row>
        <row r="230">
          <cell r="C230" t="str">
            <v>Fort Rucker</v>
          </cell>
        </row>
        <row r="231">
          <cell r="C231" t="str">
            <v>Fort Sill</v>
          </cell>
        </row>
        <row r="232">
          <cell r="C232" t="str">
            <v>Fort Stewart</v>
          </cell>
        </row>
        <row r="233">
          <cell r="C233" t="str">
            <v>Fort Wainwright</v>
          </cell>
        </row>
        <row r="234">
          <cell r="C234" t="str">
            <v>Hale Koa Hotel AFRC</v>
          </cell>
        </row>
        <row r="235">
          <cell r="C235" t="str">
            <v xml:space="preserve">Headquarters, Direct Reporting </v>
          </cell>
        </row>
        <row r="236">
          <cell r="C236" t="str">
            <v xml:space="preserve">HQ Eighth US Army (EUSA) Major Command (MACOM) MWR </v>
          </cell>
        </row>
        <row r="237">
          <cell r="C237" t="str">
            <v>HQ US Army (USAR) Japan</v>
          </cell>
        </row>
        <row r="238">
          <cell r="C238" t="str">
            <v>HQ, Europe Oversight</v>
          </cell>
        </row>
        <row r="239">
          <cell r="C239" t="str">
            <v xml:space="preserve">HQ, Pacific Region </v>
          </cell>
        </row>
        <row r="240">
          <cell r="C240" t="str">
            <v xml:space="preserve">HQ, Surface Deployment &amp; Distribution Center </v>
          </cell>
        </row>
        <row r="241">
          <cell r="C241" t="str">
            <v xml:space="preserve">HQ, US Army South (USARSO) </v>
          </cell>
        </row>
        <row r="242">
          <cell r="C242" t="str">
            <v>Hunter Army Airfield</v>
          </cell>
        </row>
        <row r="243">
          <cell r="C243" t="str">
            <v>US Army Installation Command (IMCOM) Atlantic Region</v>
          </cell>
        </row>
        <row r="244">
          <cell r="C244" t="str">
            <v>IMCOM Central Region</v>
          </cell>
        </row>
        <row r="245">
          <cell r="C245" t="str">
            <v>IMCOM Europe Region</v>
          </cell>
        </row>
        <row r="246">
          <cell r="C246" t="str">
            <v>IMCOM HQ, Family and MWR Programs, G9</v>
          </cell>
        </row>
        <row r="247">
          <cell r="C247" t="str">
            <v>IMCOM Pacific Region</v>
          </cell>
        </row>
        <row r="248">
          <cell r="C248" t="str">
            <v xml:space="preserve">Japan </v>
          </cell>
        </row>
        <row r="249">
          <cell r="C249" t="str">
            <v>Joint Base Lewis-McChord (JBLM)</v>
          </cell>
        </row>
        <row r="250">
          <cell r="C250" t="str">
            <v>Joint Base Myer-Henderson Hall (JBMHH)</v>
          </cell>
        </row>
        <row r="251">
          <cell r="C251" t="str">
            <v>Joint Multinational Readiness Center (JMRC), Hohenfels</v>
          </cell>
        </row>
        <row r="252">
          <cell r="C252" t="str">
            <v xml:space="preserve">Kilauea Military Camp </v>
          </cell>
        </row>
        <row r="253">
          <cell r="C253" t="str">
            <v xml:space="preserve">Landstuhl </v>
          </cell>
        </row>
        <row r="254">
          <cell r="C254" t="str">
            <v xml:space="preserve">Letterkenny </v>
          </cell>
        </row>
        <row r="255">
          <cell r="C255" t="str">
            <v xml:space="preserve">Lexington </v>
          </cell>
        </row>
        <row r="256">
          <cell r="C256" t="str">
            <v xml:space="preserve">McAlester </v>
          </cell>
        </row>
        <row r="257">
          <cell r="C257" t="str">
            <v>Natick Soldier Systems Center</v>
          </cell>
        </row>
        <row r="258">
          <cell r="C258" t="str">
            <v xml:space="preserve">National Geospatial-Intelligence Agency (NGA) East </v>
          </cell>
        </row>
        <row r="259">
          <cell r="C259" t="str">
            <v xml:space="preserve">National Geospatial-Intelligence Agency West </v>
          </cell>
        </row>
        <row r="260">
          <cell r="C260" t="str">
            <v>National Ground Intelligence</v>
          </cell>
        </row>
        <row r="261">
          <cell r="C261" t="str">
            <v>NATO School - Oberammergau</v>
          </cell>
        </row>
        <row r="262">
          <cell r="C262" t="str">
            <v>Office of Chief of Chaplains (OCCH)</v>
          </cell>
        </row>
        <row r="263">
          <cell r="C263" t="str">
            <v>Parks Reserve Forces Training Area (Camp Parks)</v>
          </cell>
        </row>
        <row r="264">
          <cell r="C264" t="str">
            <v>Picatinny Arsenal</v>
          </cell>
        </row>
        <row r="265">
          <cell r="C265" t="str">
            <v xml:space="preserve">Pine Bluff </v>
          </cell>
        </row>
        <row r="266">
          <cell r="C266" t="str">
            <v>Pentagon Athletic Center (PAC)</v>
          </cell>
        </row>
        <row r="267">
          <cell r="C267" t="str">
            <v xml:space="preserve">Red River Army Depot </v>
          </cell>
        </row>
        <row r="268">
          <cell r="C268" t="str">
            <v>Redstone Arsenal</v>
          </cell>
        </row>
        <row r="269">
          <cell r="C269" t="str">
            <v>Rock Island Arsenal</v>
          </cell>
        </row>
        <row r="270">
          <cell r="C270" t="str">
            <v xml:space="preserve">Rock Island Corps of Engineers (COE) </v>
          </cell>
        </row>
        <row r="271">
          <cell r="C271" t="str">
            <v>Rocky Mountain Arsenal</v>
          </cell>
        </row>
        <row r="272">
          <cell r="C272" t="str">
            <v xml:space="preserve">San Joaquin </v>
          </cell>
        </row>
        <row r="273">
          <cell r="C273" t="str">
            <v>Shades of Green AFRC</v>
          </cell>
        </row>
        <row r="274">
          <cell r="C274" t="str">
            <v>Sharpe Army Depot</v>
          </cell>
        </row>
        <row r="275">
          <cell r="C275" t="str">
            <v xml:space="preserve">Sierra </v>
          </cell>
        </row>
        <row r="276">
          <cell r="C276" t="str">
            <v>Soto Cano Air Base (AB)</v>
          </cell>
        </row>
        <row r="277">
          <cell r="C277" t="str">
            <v xml:space="preserve">Stars &amp; Stripes </v>
          </cell>
        </row>
        <row r="278">
          <cell r="C278" t="str">
            <v xml:space="preserve">Stars &amp; Stripes Europe </v>
          </cell>
        </row>
        <row r="279">
          <cell r="C279" t="str">
            <v xml:space="preserve">Stars &amp; Stripes Pacific </v>
          </cell>
        </row>
        <row r="280">
          <cell r="C280" t="str">
            <v xml:space="preserve">Texas Roadhouse </v>
          </cell>
        </row>
        <row r="281">
          <cell r="C281" t="str">
            <v xml:space="preserve">The Judge Advocate General's (JAG) School </v>
          </cell>
        </row>
        <row r="282">
          <cell r="C282" t="str">
            <v xml:space="preserve">Tobyhanna </v>
          </cell>
        </row>
        <row r="283">
          <cell r="C283" t="str">
            <v>Tooele</v>
          </cell>
        </row>
        <row r="284">
          <cell r="C284" t="str">
            <v xml:space="preserve">Tripler </v>
          </cell>
        </row>
        <row r="285">
          <cell r="C285" t="str">
            <v>Umatilla Chemical Depot</v>
          </cell>
        </row>
        <row r="286">
          <cell r="C286" t="str">
            <v>Uniformed Services University of Health Science (USUHS)</v>
          </cell>
        </row>
        <row r="287">
          <cell r="C287" t="str">
            <v>US Army Garrison Ansbach</v>
          </cell>
        </row>
        <row r="288">
          <cell r="C288" t="str">
            <v>US Army Garrison Bamberg</v>
          </cell>
        </row>
        <row r="289">
          <cell r="C289" t="str">
            <v>US Army Garrison Baumholder</v>
          </cell>
        </row>
        <row r="290">
          <cell r="C290" t="str">
            <v>US Army Garrison Bavaria (Grafenwoehr)</v>
          </cell>
        </row>
        <row r="291">
          <cell r="C291" t="str">
            <v>US Army Garrison Benelux</v>
          </cell>
        </row>
        <row r="292">
          <cell r="C292" t="str">
            <v>US Army Garrison Brussels</v>
          </cell>
        </row>
        <row r="293">
          <cell r="C293" t="str">
            <v>US Army Garrison Daegu (Camp Henry)</v>
          </cell>
        </row>
        <row r="294">
          <cell r="C294" t="str">
            <v>US Army Garrison Garmisch</v>
          </cell>
        </row>
        <row r="295">
          <cell r="C295" t="str">
            <v>US Army Garrison Hawaii (Schofield Barracks)</v>
          </cell>
        </row>
        <row r="296">
          <cell r="C296" t="str">
            <v>US Army Garrison Hohenfels</v>
          </cell>
        </row>
        <row r="297">
          <cell r="C297" t="str">
            <v>US Army Garrison Japan (Camp Zama)</v>
          </cell>
        </row>
        <row r="298">
          <cell r="C298" t="str">
            <v xml:space="preserve">US Army Garrison Livorno </v>
          </cell>
        </row>
        <row r="299">
          <cell r="C299" t="str">
            <v>US Army Garrison Miami</v>
          </cell>
        </row>
        <row r="300">
          <cell r="C300" t="str">
            <v>US Army Garrison Okinawa</v>
          </cell>
        </row>
        <row r="301">
          <cell r="C301" t="str">
            <v>US Army Garrison Pohakuloa</v>
          </cell>
        </row>
        <row r="302">
          <cell r="C302" t="str">
            <v>US Army Garrison Presidio Of Monterey</v>
          </cell>
        </row>
        <row r="303">
          <cell r="C303" t="str">
            <v>US Army Garrison Rheinland-Pfalz (Kaiserslautern)</v>
          </cell>
        </row>
        <row r="304">
          <cell r="C304" t="str">
            <v>US Army Garrison Schinnen</v>
          </cell>
        </row>
        <row r="305">
          <cell r="C305" t="str">
            <v>US Army Garrison Schweinfurt</v>
          </cell>
        </row>
        <row r="306">
          <cell r="C306" t="str">
            <v>US Army Garrison Stuttgart</v>
          </cell>
        </row>
        <row r="307">
          <cell r="C307" t="str">
            <v>US Army Garrison Vicenza</v>
          </cell>
        </row>
        <row r="308">
          <cell r="C308" t="str">
            <v>US Army Garrison Wiesbaden</v>
          </cell>
        </row>
        <row r="309">
          <cell r="C309" t="str">
            <v>US Army Garrison Yongsan</v>
          </cell>
        </row>
        <row r="310">
          <cell r="C310" t="str">
            <v>US Army Kwajalein Atoll</v>
          </cell>
        </row>
        <row r="311">
          <cell r="C311" t="str">
            <v xml:space="preserve">US Army Publications Center </v>
          </cell>
        </row>
        <row r="312">
          <cell r="C312" t="str">
            <v>US Military Academy (West Point)</v>
          </cell>
        </row>
        <row r="313">
          <cell r="C313" t="str">
            <v>US Army USACHCS Chaplain Center and School (USACHCS)</v>
          </cell>
        </row>
        <row r="314">
          <cell r="C314" t="str">
            <v xml:space="preserve">US Army Europe (USAEUR) Vehicle Registry </v>
          </cell>
        </row>
        <row r="315">
          <cell r="C315" t="str">
            <v>Watervliet</v>
          </cell>
        </row>
        <row r="316">
          <cell r="C316" t="str">
            <v>White Sands Missile Range</v>
          </cell>
        </row>
        <row r="317">
          <cell r="C317" t="str">
            <v xml:space="preserve">William Beaumont Army Medical Center </v>
          </cell>
        </row>
        <row r="318">
          <cell r="C318" t="str">
            <v>Yakima Training Center</v>
          </cell>
        </row>
        <row r="319">
          <cell r="C319" t="str">
            <v>Yuma Proving Ground</v>
          </cell>
        </row>
        <row r="320">
          <cell r="C320" t="str">
            <v>Marine Barracks, Washington DC</v>
          </cell>
        </row>
        <row r="321">
          <cell r="C321" t="str">
            <v>Marine Corps Logistics Base (MCLB) Albany</v>
          </cell>
        </row>
        <row r="322">
          <cell r="C322" t="str">
            <v>Camp Allen</v>
          </cell>
        </row>
        <row r="323">
          <cell r="C323" t="str">
            <v>MCLB Barstow</v>
          </cell>
        </row>
        <row r="324">
          <cell r="C324" t="str">
            <v>Marine Corps Base (MCB) Camp Smedley D. Butler</v>
          </cell>
        </row>
        <row r="325">
          <cell r="C325" t="str">
            <v>Marine Corps Air Station (MCAS) Cherry Point</v>
          </cell>
        </row>
        <row r="326">
          <cell r="C326" t="str">
            <v>MCB Hawaii</v>
          </cell>
        </row>
        <row r="327">
          <cell r="C327" t="str">
            <v>Joint Base Myer-Henderson Hall (Henderson Hall)</v>
          </cell>
        </row>
        <row r="328">
          <cell r="C328" t="str">
            <v>MCAS Iwakuni</v>
          </cell>
        </row>
        <row r="329">
          <cell r="C329" t="str">
            <v>MCB Camp Lejeune</v>
          </cell>
        </row>
        <row r="330">
          <cell r="C330" t="str">
            <v>MCAS Miramar</v>
          </cell>
        </row>
        <row r="331">
          <cell r="C331" t="str">
            <v>MCAS New River</v>
          </cell>
        </row>
        <row r="332">
          <cell r="C332" t="str">
            <v>MCB Camp Pendleton</v>
          </cell>
        </row>
        <row r="333">
          <cell r="C333" t="str">
            <v>MCB Quantico</v>
          </cell>
        </row>
        <row r="334">
          <cell r="C334" t="str">
            <v>Marine Corps Recruiting Depot (MCRD) San Diego</v>
          </cell>
        </row>
        <row r="335">
          <cell r="C335" t="str">
            <v>Marine Corps Community Services (MCCS) South Carolina</v>
          </cell>
        </row>
        <row r="336">
          <cell r="C336" t="str">
            <v>MCAS Beaufort</v>
          </cell>
        </row>
        <row r="337">
          <cell r="C337" t="str">
            <v>MCRD Parris Island</v>
          </cell>
        </row>
        <row r="338">
          <cell r="C338" t="str">
            <v>Marine Corps Air Ground Combat Center (MCAGCC), Twentynine Palms</v>
          </cell>
        </row>
        <row r="339">
          <cell r="C339" t="str">
            <v>MCAS Yuma</v>
          </cell>
        </row>
        <row r="340">
          <cell r="C340" t="str">
            <v>Marine Corps Security Force (MCSF) Bangor</v>
          </cell>
        </row>
        <row r="341">
          <cell r="C341" t="str">
            <v>Marine Corps Recruiting Center (MCRC) Garden City</v>
          </cell>
        </row>
        <row r="342">
          <cell r="C342" t="str">
            <v>MCCS HQ</v>
          </cell>
        </row>
        <row r="343">
          <cell r="C343" t="str">
            <v>Naval Station (NS) Guantanamo Bay</v>
          </cell>
        </row>
        <row r="344">
          <cell r="C344" t="str">
            <v>NAVSUPPACT Crane</v>
          </cell>
        </row>
        <row r="345">
          <cell r="C345" t="str">
            <v>NS Great Lakes</v>
          </cell>
        </row>
        <row r="346">
          <cell r="C346" t="str">
            <v>NS Mayport FL</v>
          </cell>
        </row>
        <row r="347">
          <cell r="C347" t="str">
            <v>NAS Key West FL</v>
          </cell>
        </row>
        <row r="348">
          <cell r="C348" t="str">
            <v>NSA Panama City</v>
          </cell>
        </row>
        <row r="349">
          <cell r="C349" t="str">
            <v>Naval Construction Battalion Center (NCBC) Gulfport MS</v>
          </cell>
        </row>
        <row r="350">
          <cell r="C350" t="str">
            <v xml:space="preserve">NAS Jacksonville </v>
          </cell>
        </row>
        <row r="351">
          <cell r="C351" t="str">
            <v>NWS Yorktown</v>
          </cell>
        </row>
        <row r="352">
          <cell r="C352" t="str">
            <v>Naval Air Station (NAS) Oceana</v>
          </cell>
        </row>
        <row r="353">
          <cell r="C353" t="str">
            <v>Naval Medical Center (NMC) Portsmouth</v>
          </cell>
        </row>
        <row r="354">
          <cell r="C354" t="str">
            <v>Naval Ship Yard (NSY) Norfolk</v>
          </cell>
        </row>
        <row r="355">
          <cell r="C355" t="str">
            <v>Joint Forces Staff College (JFSC) Norfolk</v>
          </cell>
        </row>
        <row r="356">
          <cell r="C356" t="str">
            <v xml:space="preserve">NS Norfolk </v>
          </cell>
        </row>
        <row r="357">
          <cell r="C357" t="str">
            <v>NSA Hampton Roads NW</v>
          </cell>
        </row>
        <row r="358">
          <cell r="C358" t="str">
            <v>NSA Mechanicsburg Pa</v>
          </cell>
        </row>
        <row r="359">
          <cell r="C359" t="str">
            <v>NSA Saratoga Springs</v>
          </cell>
        </row>
        <row r="360">
          <cell r="C360" t="str">
            <v>NWS Earle</v>
          </cell>
        </row>
        <row r="361">
          <cell r="C361" t="str">
            <v xml:space="preserve">NS Newport </v>
          </cell>
        </row>
        <row r="362">
          <cell r="C362" t="str">
            <v>NSY Portsmouth</v>
          </cell>
        </row>
        <row r="363">
          <cell r="C363" t="str">
            <v>Commander Fleet Activities (CFA) Chinhae-Installation</v>
          </cell>
        </row>
        <row r="364">
          <cell r="C364" t="str">
            <v>Naval Submarine Base (NSB) New London</v>
          </cell>
        </row>
        <row r="365">
          <cell r="C365" t="str">
            <v>Joint Expeditionary Base Little Creek-Fort Story (JEBLC-FS)</v>
          </cell>
        </row>
        <row r="366">
          <cell r="C366" t="str">
            <v>CFA Sasebo</v>
          </cell>
        </row>
        <row r="367">
          <cell r="C367" t="str">
            <v xml:space="preserve">CFA Yokosuka </v>
          </cell>
        </row>
        <row r="368">
          <cell r="C368" t="str">
            <v xml:space="preserve">Naval Air Facility (NAF) Atsugi </v>
          </cell>
        </row>
        <row r="369">
          <cell r="C369" t="str">
            <v>CFA Okinawa JA</v>
          </cell>
        </row>
        <row r="370">
          <cell r="C370" t="str">
            <v>NS Rota</v>
          </cell>
        </row>
        <row r="371">
          <cell r="C371" t="str">
            <v xml:space="preserve">NAS Sigonella </v>
          </cell>
        </row>
        <row r="372">
          <cell r="C372" t="str">
            <v xml:space="preserve">NSA Naples </v>
          </cell>
        </row>
        <row r="373">
          <cell r="C373" t="str">
            <v>Joint Maritime Facility (JMF) St Mawgans</v>
          </cell>
        </row>
        <row r="374">
          <cell r="C374" t="str">
            <v>NA UK</v>
          </cell>
        </row>
        <row r="375">
          <cell r="C375" t="str">
            <v>NAS JRB Ft Worth</v>
          </cell>
        </row>
        <row r="376">
          <cell r="C376" t="str">
            <v xml:space="preserve">NAS Meridian </v>
          </cell>
        </row>
        <row r="377">
          <cell r="C377" t="str">
            <v>NAS Pensacola</v>
          </cell>
        </row>
        <row r="378">
          <cell r="C378" t="str">
            <v xml:space="preserve">NAS Whiting Fld Milton </v>
          </cell>
        </row>
        <row r="379">
          <cell r="C379" t="str">
            <v xml:space="preserve">NAS Corpus Christi </v>
          </cell>
        </row>
        <row r="380">
          <cell r="C380" t="str">
            <v xml:space="preserve">NAS Kingsville </v>
          </cell>
        </row>
        <row r="381">
          <cell r="C381" t="str">
            <v>NAS JRB New Orleans</v>
          </cell>
        </row>
        <row r="382">
          <cell r="C382" t="str">
            <v xml:space="preserve">NSA MidSouth </v>
          </cell>
        </row>
        <row r="383">
          <cell r="C383" t="str">
            <v>NAS Pax River</v>
          </cell>
        </row>
        <row r="384">
          <cell r="C384" t="str">
            <v>NSA Indian Head</v>
          </cell>
        </row>
        <row r="385">
          <cell r="C385" t="str">
            <v>NSA Bethesda</v>
          </cell>
        </row>
        <row r="386">
          <cell r="C386" t="str">
            <v>NSA Annapolis</v>
          </cell>
        </row>
        <row r="387">
          <cell r="C387" t="str">
            <v>Joint Base Anacostia-Bolling (JBAB)</v>
          </cell>
        </row>
        <row r="388">
          <cell r="C388" t="str">
            <v>NSA Dahlgren</v>
          </cell>
        </row>
        <row r="389">
          <cell r="C389" t="str">
            <v>Washington Navy Yard</v>
          </cell>
        </row>
        <row r="390">
          <cell r="C390" t="str">
            <v>Joint Base Pearl Harbor - Hickam (JBPHH)</v>
          </cell>
        </row>
        <row r="391">
          <cell r="C391" t="str">
            <v>Pacific Missile Range Facility (PMRF) Barking Sands</v>
          </cell>
        </row>
        <row r="392">
          <cell r="C392" t="str">
            <v>Navy Recreation Command (NRC) Pacific Beach</v>
          </cell>
        </row>
        <row r="393">
          <cell r="C393" t="str">
            <v>NB Kitsap</v>
          </cell>
        </row>
        <row r="394">
          <cell r="C394" t="str">
            <v xml:space="preserve">NAS Whidbey Island </v>
          </cell>
        </row>
        <row r="395">
          <cell r="C395" t="str">
            <v xml:space="preserve">NS Everett </v>
          </cell>
        </row>
        <row r="396">
          <cell r="C396" t="str">
            <v>NRC Jim Creek</v>
          </cell>
        </row>
        <row r="397">
          <cell r="C397" t="str">
            <v>NSA Monterey</v>
          </cell>
        </row>
        <row r="398">
          <cell r="C398" t="str">
            <v xml:space="preserve">NAS Fallon </v>
          </cell>
        </row>
        <row r="399">
          <cell r="C399" t="str">
            <v>NB Coronado</v>
          </cell>
        </row>
        <row r="400">
          <cell r="C400" t="str">
            <v>Commander, Navy Region Southwest (COMNAVREG, SW) (Metro)</v>
          </cell>
        </row>
        <row r="401">
          <cell r="C401" t="str">
            <v xml:space="preserve">NB Ventura </v>
          </cell>
        </row>
        <row r="402">
          <cell r="C402" t="str">
            <v>Marine Corps Air Station (MCAS) Miramar</v>
          </cell>
        </row>
        <row r="403">
          <cell r="C403" t="str">
            <v>Marine Corps Recruit Depot (MCRD) San Diego Ca</v>
          </cell>
        </row>
        <row r="404">
          <cell r="C404" t="str">
            <v xml:space="preserve">NAF El Centro </v>
          </cell>
        </row>
        <row r="405">
          <cell r="C405" t="str">
            <v>Naval Air Weapons Station (NAWS) China Lake</v>
          </cell>
        </row>
        <row r="406">
          <cell r="C406" t="str">
            <v>NSA Philadelphia</v>
          </cell>
        </row>
        <row r="407">
          <cell r="C407" t="str">
            <v xml:space="preserve">NAS Lemoore </v>
          </cell>
        </row>
        <row r="408">
          <cell r="C408" t="str">
            <v>Navy Recreation Center (NRC) Solomons</v>
          </cell>
        </row>
        <row r="409">
          <cell r="C409" t="str">
            <v>NSA Bahrain</v>
          </cell>
        </row>
        <row r="410">
          <cell r="C410" t="str">
            <v>Camp Lemonier Djibouti</v>
          </cell>
        </row>
        <row r="411">
          <cell r="C411" t="str">
            <v>Commander, US Naval Forces (COMNAVFOR), Korea Seoul</v>
          </cell>
        </row>
        <row r="412">
          <cell r="C412" t="str">
            <v>Naval Support Facility (NSF) Diego Garcia</v>
          </cell>
        </row>
        <row r="413">
          <cell r="C413" t="str">
            <v>Joint Region Marianas (JRM)</v>
          </cell>
        </row>
        <row r="414">
          <cell r="C414" t="str">
            <v>Naval Ordnance Test Unit (NOTU) Cape Canaveral</v>
          </cell>
        </row>
        <row r="415">
          <cell r="C415" t="str">
            <v>NB Point Loma San Diego</v>
          </cell>
        </row>
        <row r="416">
          <cell r="C416" t="str">
            <v>Naval Weapons Station (NWS) Seal Beach</v>
          </cell>
        </row>
        <row r="417">
          <cell r="C417" t="str">
            <v xml:space="preserve">NSB Kings Bay </v>
          </cell>
        </row>
        <row r="418">
          <cell r="C418" t="str">
            <v>NAF Misawa Ja</v>
          </cell>
        </row>
        <row r="419">
          <cell r="C419" t="str">
            <v xml:space="preserve">NSA Souda Bay </v>
          </cell>
        </row>
        <row r="420">
          <cell r="C420" t="str">
            <v>ROI Loan</v>
          </cell>
        </row>
        <row r="421">
          <cell r="C421" t="str">
            <v>NSA Wallops Island</v>
          </cell>
        </row>
        <row r="422">
          <cell r="C422" t="str">
            <v>NCRR Singapore-Installation</v>
          </cell>
        </row>
        <row r="423">
          <cell r="C423" t="str">
            <v>NSA Gaeta</v>
          </cell>
        </row>
        <row r="424">
          <cell r="C424" t="str">
            <v>US Naval Joint Services Activity (USNJSA) The New Sanno</v>
          </cell>
        </row>
        <row r="425">
          <cell r="C425" t="str">
            <v>Mc Fund CNIC</v>
          </cell>
        </row>
        <row r="426">
          <cell r="C426" t="str">
            <v>NB Coronado</v>
          </cell>
        </row>
        <row r="427">
          <cell r="C427" t="str">
            <v>USNSSE Lisbon, Pt</v>
          </cell>
        </row>
        <row r="428">
          <cell r="C428" t="str">
            <v>USNSSE Madrid</v>
          </cell>
        </row>
        <row r="429">
          <cell r="C429" t="str">
            <v>USNSSE Valencia</v>
          </cell>
        </row>
        <row r="430">
          <cell r="C430" t="str">
            <v>USNSSE Latina</v>
          </cell>
        </row>
        <row r="431">
          <cell r="C431" t="str">
            <v>USNSSE Larissa</v>
          </cell>
        </row>
        <row r="432">
          <cell r="C432" t="str">
            <v>USNSSE Isa</v>
          </cell>
        </row>
        <row r="433">
          <cell r="C433" t="str">
            <v>USNSSE Jebel Ali</v>
          </cell>
        </row>
        <row r="434">
          <cell r="C434" t="str">
            <v>USNSSE Fujurah</v>
          </cell>
        </row>
        <row r="435">
          <cell r="C435" t="str">
            <v>USNSSE Port Khalifa</v>
          </cell>
        </row>
        <row r="436">
          <cell r="C436" t="str">
            <v>USNSSE NSF Deveselu</v>
          </cell>
        </row>
        <row r="437">
          <cell r="C437" t="str">
            <v>CFA Chinhae-Region MWR</v>
          </cell>
        </row>
        <row r="438">
          <cell r="C438" t="str">
            <v>COMNAVREG, Japan-Region MWR</v>
          </cell>
        </row>
        <row r="439">
          <cell r="C439" t="str">
            <v>COMNAVREG, Europe, Africa and Southwest Asia (EURAFSWA)-Region MWR</v>
          </cell>
        </row>
        <row r="440">
          <cell r="C440" t="str">
            <v>COMNAVREG, Hawaii-Region MWR</v>
          </cell>
        </row>
        <row r="441">
          <cell r="C441" t="str">
            <v xml:space="preserve">COMNAVREG, SW-Installation </v>
          </cell>
        </row>
        <row r="442">
          <cell r="C442" t="str">
            <v>COMNAVREG, Marianas-Region MWR</v>
          </cell>
        </row>
        <row r="443">
          <cell r="C443" t="str">
            <v>COMNAVREG, NW</v>
          </cell>
        </row>
        <row r="444">
          <cell r="C444" t="str">
            <v>NCRR Singapore-Region MWR</v>
          </cell>
        </row>
        <row r="445">
          <cell r="C445" t="str">
            <v>COMNAVREG, SW-Region MWR</v>
          </cell>
        </row>
        <row r="446">
          <cell r="C446" t="str">
            <v>COMNAVREG, MA</v>
          </cell>
        </row>
        <row r="447">
          <cell r="C447" t="str">
            <v>ND Washington-Region MWR</v>
          </cell>
        </row>
        <row r="448">
          <cell r="C448" t="str">
            <v>COMNAVREG, Se-Region MWR</v>
          </cell>
        </row>
        <row r="449">
          <cell r="C449" t="str">
            <v>USS D D Eisenhower Cvn-69</v>
          </cell>
        </row>
        <row r="450">
          <cell r="C450" t="str">
            <v>USS T Roosevelt Cvn-71</v>
          </cell>
        </row>
        <row r="451">
          <cell r="C451" t="str">
            <v>USS John C Stennis Cvn-74</v>
          </cell>
        </row>
        <row r="452">
          <cell r="C452" t="str">
            <v>USS G Washington Cvn-73</v>
          </cell>
        </row>
        <row r="453">
          <cell r="C453" t="str">
            <v>USS Carl Vinson Cvn-70</v>
          </cell>
        </row>
        <row r="454">
          <cell r="C454" t="str">
            <v>USS Nimitz Cvn-68</v>
          </cell>
        </row>
        <row r="455">
          <cell r="C455" t="str">
            <v>USS Belleau Wood Lha-03</v>
          </cell>
        </row>
        <row r="456">
          <cell r="C456" t="str">
            <v>USS A Lincoln Cvn-72</v>
          </cell>
        </row>
        <row r="457">
          <cell r="C457" t="str">
            <v>USS Harry S Truman Cvn-75</v>
          </cell>
        </row>
        <row r="458">
          <cell r="C458" t="str">
            <v>USS Ronald Reagan Cvn-76</v>
          </cell>
        </row>
        <row r="459">
          <cell r="C459" t="str">
            <v>USS George HW Bush Cvn-77</v>
          </cell>
        </row>
        <row r="460">
          <cell r="C460" t="str">
            <v>USS Gerald Ford</v>
          </cell>
        </row>
        <row r="461">
          <cell r="C461" t="str">
            <v>Fleet and Family Readiness (FFR) CNIC Millington</v>
          </cell>
        </row>
        <row r="462">
          <cell r="C462" t="str">
            <v>Child and Youth Programs (C&amp;YP) CNIC Millington</v>
          </cell>
        </row>
        <row r="463">
          <cell r="C463" t="str">
            <v>Fleet and Family Support (FFS) Warfighter &amp; Family Sup</v>
          </cell>
        </row>
        <row r="464">
          <cell r="C464" t="str">
            <v>Con CNIC Millington</v>
          </cell>
        </row>
        <row r="465">
          <cell r="C465" t="str">
            <v>Navy Gateway Inns and Suites (NGIS) Con CNIC Millington</v>
          </cell>
        </row>
        <row r="466">
          <cell r="C466" t="str">
            <v>CNAFI CNIC Millington</v>
          </cell>
        </row>
        <row r="467">
          <cell r="C467" t="str">
            <v>NFC CNIC Millington</v>
          </cell>
        </row>
        <row r="468">
          <cell r="C468" t="str">
            <v>NGIS CNIC Millington</v>
          </cell>
        </row>
        <row r="469">
          <cell r="C469" t="str">
            <v>OSD CNIC Millington</v>
          </cell>
        </row>
        <row r="470">
          <cell r="C470" t="str">
            <v>Armed Forces Retirement Home (AFRH) Washington</v>
          </cell>
        </row>
        <row r="471">
          <cell r="C471" t="str">
            <v>AFRH Gulfport</v>
          </cell>
        </row>
        <row r="472">
          <cell r="C472" t="str">
            <v>Fisher House CNIC Mill</v>
          </cell>
        </row>
        <row r="473">
          <cell r="C473" t="str">
            <v>DoD Education Activity (DODEA) Guam Student Meal Program (SMP)</v>
          </cell>
        </row>
        <row r="474">
          <cell r="C474" t="str">
            <v>USNA Business Services Div</v>
          </cell>
        </row>
        <row r="475">
          <cell r="C475" t="str">
            <v>USNA Midshipmen Welfare Fund</v>
          </cell>
        </row>
        <row r="476">
          <cell r="C476" t="str">
            <v>USNA Candidate Guidance NAFI</v>
          </cell>
        </row>
        <row r="477">
          <cell r="C477" t="str">
            <v>CFS Chinhae-NGIS</v>
          </cell>
        </row>
        <row r="478">
          <cell r="C478" t="str">
            <v>COMNAVREG, Japan-NGIS</v>
          </cell>
        </row>
        <row r="479">
          <cell r="C479" t="str">
            <v>COMNAVREG, EURAFSWA -NGIS</v>
          </cell>
        </row>
        <row r="480">
          <cell r="C480" t="str">
            <v>COMNAVREG, Hawaii-NGIS</v>
          </cell>
        </row>
        <row r="481">
          <cell r="C481" t="str">
            <v>COMNAVREG, SW-NGIS</v>
          </cell>
        </row>
        <row r="482">
          <cell r="C482" t="str">
            <v>COMNAVREG, Marianas-NGIS</v>
          </cell>
        </row>
        <row r="483">
          <cell r="C483" t="str">
            <v>NGIS COMNAVREG, NW</v>
          </cell>
        </row>
        <row r="484">
          <cell r="C484" t="str">
            <v>NCRR Singapore-NGIS</v>
          </cell>
        </row>
        <row r="485">
          <cell r="C485" t="str">
            <v>NGIS COMNAVREG, MidAtlanic</v>
          </cell>
        </row>
        <row r="486">
          <cell r="C486" t="str">
            <v>ND Washington-NGIS</v>
          </cell>
        </row>
        <row r="487">
          <cell r="C487" t="str">
            <v>COMNAVREG, Se-NGIS</v>
          </cell>
        </row>
        <row r="488">
          <cell r="C488" t="str">
            <v>IT Franchise Services</v>
          </cell>
        </row>
        <row r="489">
          <cell r="C489" t="str">
            <v>Military Ticket Program</v>
          </cell>
        </row>
        <row r="490">
          <cell r="C490" t="str">
            <v>HQ Treasury</v>
          </cell>
        </row>
        <row r="491">
          <cell r="C491"/>
        </row>
        <row r="492">
          <cell r="C492"/>
        </row>
        <row r="493">
          <cell r="C493"/>
        </row>
        <row r="494">
          <cell r="C494"/>
        </row>
        <row r="495">
          <cell r="C495"/>
        </row>
        <row r="496">
          <cell r="C496"/>
        </row>
        <row r="497">
          <cell r="C497"/>
        </row>
        <row r="498">
          <cell r="C498"/>
        </row>
        <row r="499">
          <cell r="C499"/>
        </row>
        <row r="500">
          <cell r="C500"/>
        </row>
        <row r="501">
          <cell r="C501"/>
        </row>
        <row r="502">
          <cell r="C502"/>
        </row>
        <row r="503">
          <cell r="C503"/>
        </row>
        <row r="504">
          <cell r="C504"/>
        </row>
        <row r="505">
          <cell r="C505"/>
        </row>
        <row r="506">
          <cell r="C506"/>
        </row>
        <row r="507">
          <cell r="C507"/>
        </row>
        <row r="508">
          <cell r="C508"/>
        </row>
        <row r="509">
          <cell r="C509"/>
        </row>
        <row r="510">
          <cell r="C510"/>
        </row>
        <row r="511">
          <cell r="C511"/>
        </row>
        <row r="512">
          <cell r="C512"/>
        </row>
        <row r="513">
          <cell r="C513"/>
        </row>
        <row r="514">
          <cell r="C514"/>
        </row>
        <row r="515">
          <cell r="C515"/>
        </row>
        <row r="516">
          <cell r="C516"/>
        </row>
        <row r="517">
          <cell r="C517"/>
        </row>
        <row r="518">
          <cell r="C518"/>
        </row>
        <row r="519">
          <cell r="C519"/>
        </row>
        <row r="520">
          <cell r="C520"/>
        </row>
        <row r="521">
          <cell r="C521"/>
        </row>
        <row r="522">
          <cell r="C522"/>
        </row>
        <row r="523">
          <cell r="C523"/>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a Elements"/>
      <sheetName val="(0) NAFSGL Installation List"/>
      <sheetName val="(1) Major Const Proj Sum Data"/>
      <sheetName val="(2) Major Proj Req Waivers"/>
      <sheetName val="(3) Minor Const Proj Sum Data"/>
      <sheetName val="(4) Cancelled Const Proj Sum"/>
      <sheetName val="(5) Delayed Contract Award Sum"/>
      <sheetName val="(6) Cost and Scope Change"/>
      <sheetName val="(7) MILCON"/>
      <sheetName val="(8) Public-Private Ventures"/>
      <sheetName val="(9) Enhanced Use Lease Summary"/>
      <sheetName val="(10) Status of Major Projects"/>
      <sheetName val="(11) FY 2023 Capital Investment"/>
      <sheetName val="(12) 5 Year Funding Repor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136E0276-6D24-4187-9706-97A11A7F17E8}" name="Table179" displayName="Table179" ref="B9:C24" totalsRowShown="0" headerRowDxfId="20" dataDxfId="19">
  <autoFilter ref="B9:C24" xr:uid="{136E0276-6D24-4187-9706-97A11A7F17E8}"/>
  <sortState xmlns:xlrd2="http://schemas.microsoft.com/office/spreadsheetml/2017/richdata2" ref="B10:C23">
    <sortCondition ref="B111:B124"/>
  </sortState>
  <tableColumns count="2">
    <tableColumn id="1" xr3:uid="{B74CA6FB-A41A-45C7-89F5-C7F16099C044}" name="Tab" dataDxfId="18"/>
    <tableColumn id="3" xr3:uid="{E759CF9F-170A-4F53-8F99-2B24D9D4FDB6}" name="Instructions" dataDxfId="17"/>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F8CAD535-DBF9-4C42-A537-9FBB80E1FE54}" name="Table112" displayName="Table112" ref="B8:C74" totalsRowShown="0" headerRowDxfId="16" dataDxfId="15">
  <autoFilter ref="B8:C74" xr:uid="{5FA90790-F5A3-4638-AF7A-7B7C0C379379}"/>
  <sortState xmlns:xlrd2="http://schemas.microsoft.com/office/spreadsheetml/2017/richdata2" ref="B9:C74">
    <sortCondition ref="B8:B74"/>
  </sortState>
  <tableColumns count="2">
    <tableColumn id="1" xr3:uid="{2BAABA13-4825-47A5-A993-EB348068DF29}" name="Metric" dataDxfId="14"/>
    <tableColumn id="3" xr3:uid="{4B990A64-6C7B-40D5-9F09-D44F03B1497B}" name="Definition" dataDxfId="13"/>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_rels/sheet3.xml.rels><?xml version="1.0" encoding="UTF-8" standalone="yes"?>
<Relationships xmlns="http://schemas.openxmlformats.org/package/2006/relationships"><Relationship Id="rId1" Type="http://schemas.openxmlformats.org/officeDocument/2006/relationships/table" Target="../tables/table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dimension ref="A1:F181"/>
  <sheetViews>
    <sheetView workbookViewId="0">
      <selection activeCell="E8" sqref="E8"/>
    </sheetView>
  </sheetViews>
  <sheetFormatPr defaultColWidth="9.1796875" defaultRowHeight="12.5" x14ac:dyDescent="0.25"/>
  <cols>
    <col min="1" max="1" width="11.453125" style="23" bestFit="1" customWidth="1"/>
    <col min="2" max="2" width="14.1796875" style="23" bestFit="1" customWidth="1"/>
    <col min="3" max="3" width="19" style="23" bestFit="1" customWidth="1"/>
    <col min="4" max="4" width="12.1796875" style="23" customWidth="1"/>
    <col min="5" max="5" width="19.54296875" style="23" customWidth="1"/>
    <col min="6" max="6" width="99" style="23" customWidth="1"/>
    <col min="7" max="7" width="27.1796875" style="23" customWidth="1"/>
    <col min="8" max="16384" width="9.1796875" style="23"/>
  </cols>
  <sheetData>
    <row r="1" spans="1:6" ht="13" x14ac:dyDescent="0.3">
      <c r="A1" s="21" t="s">
        <v>0</v>
      </c>
      <c r="B1" s="21" t="s">
        <v>1</v>
      </c>
      <c r="C1" s="21" t="s">
        <v>2</v>
      </c>
      <c r="D1" s="21" t="s">
        <v>3</v>
      </c>
      <c r="E1" s="21" t="s">
        <v>4</v>
      </c>
      <c r="F1" s="22" t="s">
        <v>5</v>
      </c>
    </row>
    <row r="2" spans="1:6" ht="13.75" customHeight="1" x14ac:dyDescent="0.25">
      <c r="A2" s="23" t="s">
        <v>6</v>
      </c>
      <c r="B2" s="24" t="s">
        <v>7</v>
      </c>
      <c r="C2" s="23" t="s">
        <v>8</v>
      </c>
      <c r="D2" s="24" t="s">
        <v>9</v>
      </c>
      <c r="E2" s="24" t="s">
        <v>10</v>
      </c>
      <c r="F2" s="23" t="s">
        <v>11</v>
      </c>
    </row>
    <row r="3" spans="1:6" x14ac:dyDescent="0.25">
      <c r="A3" s="23" t="s">
        <v>12</v>
      </c>
      <c r="B3" s="23" t="s">
        <v>13</v>
      </c>
      <c r="C3" s="23" t="s">
        <v>14</v>
      </c>
      <c r="D3" s="24" t="s">
        <v>15</v>
      </c>
      <c r="E3" s="24" t="s">
        <v>16</v>
      </c>
      <c r="F3" s="23" t="s">
        <v>17</v>
      </c>
    </row>
    <row r="4" spans="1:6" ht="13.75" customHeight="1" x14ac:dyDescent="0.25">
      <c r="A4" s="23" t="s">
        <v>18</v>
      </c>
      <c r="B4" s="23" t="s">
        <v>19</v>
      </c>
      <c r="C4" s="23" t="s">
        <v>20</v>
      </c>
      <c r="D4" s="24" t="s">
        <v>21</v>
      </c>
      <c r="E4" s="24" t="s">
        <v>22</v>
      </c>
      <c r="F4" s="23" t="s">
        <v>23</v>
      </c>
    </row>
    <row r="5" spans="1:6" x14ac:dyDescent="0.25">
      <c r="A5" s="23" t="s">
        <v>24</v>
      </c>
      <c r="B5" s="23" t="s">
        <v>25</v>
      </c>
      <c r="C5" s="23" t="s">
        <v>26</v>
      </c>
      <c r="D5" s="24" t="s">
        <v>27</v>
      </c>
      <c r="E5" s="24" t="s">
        <v>28</v>
      </c>
      <c r="F5" s="23" t="s">
        <v>29</v>
      </c>
    </row>
    <row r="6" spans="1:6" x14ac:dyDescent="0.25">
      <c r="B6" s="23" t="s">
        <v>30</v>
      </c>
      <c r="C6" s="23" t="s">
        <v>31</v>
      </c>
      <c r="E6" s="24" t="s">
        <v>32</v>
      </c>
      <c r="F6" s="23" t="s">
        <v>33</v>
      </c>
    </row>
    <row r="7" spans="1:6" x14ac:dyDescent="0.25">
      <c r="B7" s="23" t="s">
        <v>34</v>
      </c>
      <c r="C7" s="23" t="s">
        <v>35</v>
      </c>
      <c r="F7" s="23" t="s">
        <v>36</v>
      </c>
    </row>
    <row r="8" spans="1:6" ht="13.75" customHeight="1" x14ac:dyDescent="0.25">
      <c r="B8" s="24" t="s">
        <v>37</v>
      </c>
      <c r="C8" s="23" t="s">
        <v>38</v>
      </c>
      <c r="F8" s="23" t="s">
        <v>39</v>
      </c>
    </row>
    <row r="9" spans="1:6" x14ac:dyDescent="0.25">
      <c r="B9" s="23" t="s">
        <v>40</v>
      </c>
      <c r="C9" s="23" t="s">
        <v>41</v>
      </c>
      <c r="F9" s="23" t="s">
        <v>42</v>
      </c>
    </row>
    <row r="10" spans="1:6" ht="13.75" customHeight="1" x14ac:dyDescent="0.25">
      <c r="B10" s="23" t="s">
        <v>43</v>
      </c>
      <c r="C10" s="23" t="s">
        <v>44</v>
      </c>
      <c r="D10" s="24"/>
      <c r="F10" s="24" t="s">
        <v>45</v>
      </c>
    </row>
    <row r="11" spans="1:6" ht="12.75" customHeight="1" x14ac:dyDescent="0.25">
      <c r="B11" s="24" t="s">
        <v>46</v>
      </c>
      <c r="C11" s="23" t="s">
        <v>47</v>
      </c>
      <c r="D11" s="24"/>
      <c r="F11" s="23" t="s">
        <v>48</v>
      </c>
    </row>
    <row r="12" spans="1:6" x14ac:dyDescent="0.25">
      <c r="B12" s="23" t="s">
        <v>49</v>
      </c>
      <c r="C12" s="23" t="s">
        <v>50</v>
      </c>
      <c r="F12" s="23" t="s">
        <v>51</v>
      </c>
    </row>
    <row r="13" spans="1:6" ht="12.75" customHeight="1" x14ac:dyDescent="0.25">
      <c r="B13" s="23" t="s">
        <v>52</v>
      </c>
      <c r="C13" s="23" t="s">
        <v>53</v>
      </c>
      <c r="F13" s="23" t="s">
        <v>54</v>
      </c>
    </row>
    <row r="14" spans="1:6" ht="13.75" customHeight="1" x14ac:dyDescent="0.25">
      <c r="B14" s="24" t="s">
        <v>55</v>
      </c>
      <c r="C14" s="23" t="s">
        <v>56</v>
      </c>
      <c r="F14" s="23" t="s">
        <v>57</v>
      </c>
    </row>
    <row r="15" spans="1:6" x14ac:dyDescent="0.25">
      <c r="B15" s="24" t="s">
        <v>58</v>
      </c>
      <c r="C15" s="23" t="s">
        <v>59</v>
      </c>
      <c r="F15" s="23" t="s">
        <v>60</v>
      </c>
    </row>
    <row r="16" spans="1:6" x14ac:dyDescent="0.25">
      <c r="B16" s="24" t="s">
        <v>61</v>
      </c>
      <c r="C16" s="23" t="s">
        <v>62</v>
      </c>
      <c r="F16" s="23" t="s">
        <v>63</v>
      </c>
    </row>
    <row r="17" spans="2:6" x14ac:dyDescent="0.25">
      <c r="B17" s="23" t="s">
        <v>64</v>
      </c>
      <c r="C17" s="23" t="s">
        <v>65</v>
      </c>
      <c r="F17" s="23" t="s">
        <v>66</v>
      </c>
    </row>
    <row r="18" spans="2:6" ht="13.75" customHeight="1" x14ac:dyDescent="0.25">
      <c r="B18" s="24" t="s">
        <v>67</v>
      </c>
      <c r="C18" s="23" t="s">
        <v>68</v>
      </c>
      <c r="F18" s="23" t="s">
        <v>69</v>
      </c>
    </row>
    <row r="19" spans="2:6" x14ac:dyDescent="0.25">
      <c r="B19" s="23" t="s">
        <v>70</v>
      </c>
      <c r="C19" s="23" t="s">
        <v>71</v>
      </c>
      <c r="F19" s="23" t="s">
        <v>72</v>
      </c>
    </row>
    <row r="20" spans="2:6" x14ac:dyDescent="0.25">
      <c r="C20" s="23" t="s">
        <v>73</v>
      </c>
      <c r="F20" s="23" t="s">
        <v>74</v>
      </c>
    </row>
    <row r="21" spans="2:6" ht="12.75" customHeight="1" x14ac:dyDescent="0.25">
      <c r="C21" s="23" t="s">
        <v>75</v>
      </c>
      <c r="F21" s="23" t="s">
        <v>76</v>
      </c>
    </row>
    <row r="22" spans="2:6" x14ac:dyDescent="0.25">
      <c r="C22" s="23" t="s">
        <v>77</v>
      </c>
      <c r="F22" s="23" t="s">
        <v>78</v>
      </c>
    </row>
    <row r="23" spans="2:6" ht="12.75" customHeight="1" x14ac:dyDescent="0.25">
      <c r="C23" s="23" t="s">
        <v>79</v>
      </c>
      <c r="F23" s="23" t="s">
        <v>80</v>
      </c>
    </row>
    <row r="24" spans="2:6" x14ac:dyDescent="0.25">
      <c r="C24" s="23" t="s">
        <v>81</v>
      </c>
      <c r="F24" s="24" t="s">
        <v>82</v>
      </c>
    </row>
    <row r="25" spans="2:6" ht="13.75" customHeight="1" x14ac:dyDescent="0.25">
      <c r="C25" s="23" t="s">
        <v>83</v>
      </c>
      <c r="F25" s="23" t="s">
        <v>84</v>
      </c>
    </row>
    <row r="26" spans="2:6" x14ac:dyDescent="0.25">
      <c r="C26" s="23" t="s">
        <v>85</v>
      </c>
      <c r="F26" s="23" t="s">
        <v>86</v>
      </c>
    </row>
    <row r="27" spans="2:6" ht="13.75" customHeight="1" x14ac:dyDescent="0.25">
      <c r="C27" s="23" t="s">
        <v>87</v>
      </c>
      <c r="F27" s="23" t="s">
        <v>88</v>
      </c>
    </row>
    <row r="28" spans="2:6" x14ac:dyDescent="0.25">
      <c r="C28" s="23" t="s">
        <v>89</v>
      </c>
      <c r="F28" s="23" t="s">
        <v>90</v>
      </c>
    </row>
    <row r="29" spans="2:6" x14ac:dyDescent="0.25">
      <c r="C29" s="23" t="s">
        <v>91</v>
      </c>
      <c r="F29" s="23" t="s">
        <v>92</v>
      </c>
    </row>
    <row r="30" spans="2:6" ht="13.75" customHeight="1" x14ac:dyDescent="0.25">
      <c r="C30" s="23" t="s">
        <v>93</v>
      </c>
      <c r="F30" s="23" t="s">
        <v>94</v>
      </c>
    </row>
    <row r="31" spans="2:6" ht="12.75" customHeight="1" x14ac:dyDescent="0.25">
      <c r="C31" s="23" t="s">
        <v>95</v>
      </c>
      <c r="F31" s="23" t="s">
        <v>96</v>
      </c>
    </row>
    <row r="32" spans="2:6" x14ac:dyDescent="0.25">
      <c r="C32" s="23" t="s">
        <v>97</v>
      </c>
      <c r="F32" s="23" t="s">
        <v>98</v>
      </c>
    </row>
    <row r="33" spans="3:6" x14ac:dyDescent="0.25">
      <c r="C33" s="23" t="s">
        <v>99</v>
      </c>
      <c r="F33" s="23" t="s">
        <v>100</v>
      </c>
    </row>
    <row r="34" spans="3:6" x14ac:dyDescent="0.25">
      <c r="C34" s="23" t="s">
        <v>101</v>
      </c>
      <c r="F34" s="23" t="s">
        <v>102</v>
      </c>
    </row>
    <row r="35" spans="3:6" ht="12.75" customHeight="1" x14ac:dyDescent="0.25">
      <c r="C35" s="23" t="s">
        <v>103</v>
      </c>
      <c r="F35" s="23" t="s">
        <v>104</v>
      </c>
    </row>
    <row r="36" spans="3:6" ht="13.75" customHeight="1" x14ac:dyDescent="0.25">
      <c r="C36" s="23" t="s">
        <v>105</v>
      </c>
      <c r="F36" s="23" t="s">
        <v>106</v>
      </c>
    </row>
    <row r="37" spans="3:6" x14ac:dyDescent="0.25">
      <c r="C37" s="23" t="s">
        <v>107</v>
      </c>
      <c r="F37" s="23" t="s">
        <v>108</v>
      </c>
    </row>
    <row r="38" spans="3:6" x14ac:dyDescent="0.25">
      <c r="C38" s="23" t="s">
        <v>109</v>
      </c>
      <c r="F38" s="23" t="s">
        <v>110</v>
      </c>
    </row>
    <row r="39" spans="3:6" ht="12.75" customHeight="1" x14ac:dyDescent="0.25">
      <c r="C39" s="23" t="s">
        <v>111</v>
      </c>
      <c r="F39" s="23" t="s">
        <v>112</v>
      </c>
    </row>
    <row r="40" spans="3:6" x14ac:dyDescent="0.25">
      <c r="C40" s="24" t="s">
        <v>113</v>
      </c>
      <c r="F40" s="23" t="s">
        <v>114</v>
      </c>
    </row>
    <row r="41" spans="3:6" x14ac:dyDescent="0.25">
      <c r="C41" s="23" t="s">
        <v>115</v>
      </c>
      <c r="F41" s="23" t="s">
        <v>116</v>
      </c>
    </row>
    <row r="42" spans="3:6" ht="12.75" customHeight="1" x14ac:dyDescent="0.25">
      <c r="C42" s="23" t="s">
        <v>9</v>
      </c>
      <c r="F42" s="23" t="s">
        <v>117</v>
      </c>
    </row>
    <row r="43" spans="3:6" x14ac:dyDescent="0.25">
      <c r="C43" s="23" t="s">
        <v>118</v>
      </c>
      <c r="F43" s="23" t="s">
        <v>119</v>
      </c>
    </row>
    <row r="44" spans="3:6" ht="13.75" customHeight="1" x14ac:dyDescent="0.25">
      <c r="C44" s="23" t="s">
        <v>120</v>
      </c>
      <c r="F44" s="23" t="s">
        <v>104</v>
      </c>
    </row>
    <row r="45" spans="3:6" x14ac:dyDescent="0.25">
      <c r="C45" s="23" t="s">
        <v>121</v>
      </c>
      <c r="F45" s="23" t="s">
        <v>106</v>
      </c>
    </row>
    <row r="46" spans="3:6" x14ac:dyDescent="0.25">
      <c r="C46" s="23" t="s">
        <v>122</v>
      </c>
      <c r="F46" s="23" t="s">
        <v>108</v>
      </c>
    </row>
    <row r="47" spans="3:6" x14ac:dyDescent="0.25">
      <c r="C47" s="23" t="s">
        <v>123</v>
      </c>
      <c r="F47" s="23" t="s">
        <v>110</v>
      </c>
    </row>
    <row r="48" spans="3:6" x14ac:dyDescent="0.25">
      <c r="C48" s="23" t="s">
        <v>124</v>
      </c>
      <c r="F48" s="23" t="s">
        <v>112</v>
      </c>
    </row>
    <row r="49" spans="3:6" x14ac:dyDescent="0.25">
      <c r="C49" s="23" t="s">
        <v>125</v>
      </c>
      <c r="F49" s="23" t="s">
        <v>114</v>
      </c>
    </row>
    <row r="50" spans="3:6" x14ac:dyDescent="0.25">
      <c r="C50" s="23" t="s">
        <v>126</v>
      </c>
      <c r="F50" s="23" t="s">
        <v>116</v>
      </c>
    </row>
    <row r="51" spans="3:6" x14ac:dyDescent="0.25">
      <c r="C51" s="23" t="s">
        <v>127</v>
      </c>
      <c r="F51" s="23" t="s">
        <v>117</v>
      </c>
    </row>
    <row r="52" spans="3:6" x14ac:dyDescent="0.25">
      <c r="C52" s="23" t="s">
        <v>128</v>
      </c>
      <c r="F52" s="23" t="s">
        <v>119</v>
      </c>
    </row>
    <row r="53" spans="3:6" x14ac:dyDescent="0.25">
      <c r="C53" s="23" t="s">
        <v>129</v>
      </c>
      <c r="F53" s="23" t="s">
        <v>130</v>
      </c>
    </row>
    <row r="54" spans="3:6" x14ac:dyDescent="0.25">
      <c r="C54" s="23" t="s">
        <v>131</v>
      </c>
      <c r="F54" s="23" t="s">
        <v>132</v>
      </c>
    </row>
    <row r="55" spans="3:6" x14ac:dyDescent="0.25">
      <c r="C55" s="23" t="s">
        <v>133</v>
      </c>
      <c r="F55" s="23" t="s">
        <v>134</v>
      </c>
    </row>
    <row r="56" spans="3:6" ht="13.75" customHeight="1" x14ac:dyDescent="0.25">
      <c r="C56" s="23" t="s">
        <v>135</v>
      </c>
      <c r="F56" s="23" t="s">
        <v>136</v>
      </c>
    </row>
    <row r="57" spans="3:6" x14ac:dyDescent="0.25">
      <c r="C57" s="23" t="s">
        <v>137</v>
      </c>
      <c r="F57" s="23" t="s">
        <v>138</v>
      </c>
    </row>
    <row r="58" spans="3:6" ht="12.75" customHeight="1" x14ac:dyDescent="0.25">
      <c r="C58" s="23" t="s">
        <v>139</v>
      </c>
      <c r="F58" s="23" t="s">
        <v>140</v>
      </c>
    </row>
    <row r="59" spans="3:6" x14ac:dyDescent="0.25">
      <c r="C59" s="23" t="s">
        <v>141</v>
      </c>
      <c r="F59" s="23" t="s">
        <v>142</v>
      </c>
    </row>
    <row r="60" spans="3:6" ht="12.75" customHeight="1" x14ac:dyDescent="0.25">
      <c r="C60" s="23" t="s">
        <v>143</v>
      </c>
      <c r="F60" s="23" t="s">
        <v>144</v>
      </c>
    </row>
    <row r="61" spans="3:6" ht="13.75" customHeight="1" x14ac:dyDescent="0.25">
      <c r="C61" s="24" t="s">
        <v>145</v>
      </c>
      <c r="F61" s="23" t="s">
        <v>146</v>
      </c>
    </row>
    <row r="62" spans="3:6" ht="12.75" customHeight="1" x14ac:dyDescent="0.25">
      <c r="C62" s="23" t="s">
        <v>147</v>
      </c>
      <c r="F62" s="23" t="s">
        <v>148</v>
      </c>
    </row>
    <row r="63" spans="3:6" x14ac:dyDescent="0.25">
      <c r="C63" s="23" t="s">
        <v>149</v>
      </c>
      <c r="F63" s="23" t="s">
        <v>150</v>
      </c>
    </row>
    <row r="64" spans="3:6" x14ac:dyDescent="0.25">
      <c r="C64" s="23" t="s">
        <v>151</v>
      </c>
      <c r="F64" s="23" t="s">
        <v>152</v>
      </c>
    </row>
    <row r="65" spans="3:6" ht="13.75" customHeight="1" x14ac:dyDescent="0.25">
      <c r="C65" s="23" t="s">
        <v>153</v>
      </c>
      <c r="F65" s="23" t="s">
        <v>154</v>
      </c>
    </row>
    <row r="66" spans="3:6" x14ac:dyDescent="0.25">
      <c r="C66" s="23" t="s">
        <v>155</v>
      </c>
      <c r="F66" s="23" t="s">
        <v>156</v>
      </c>
    </row>
    <row r="67" spans="3:6" ht="12.75" customHeight="1" x14ac:dyDescent="0.25">
      <c r="C67" s="23" t="s">
        <v>157</v>
      </c>
      <c r="F67" s="23" t="s">
        <v>158</v>
      </c>
    </row>
    <row r="68" spans="3:6" x14ac:dyDescent="0.25">
      <c r="C68" s="23" t="s">
        <v>159</v>
      </c>
      <c r="F68" s="25" t="s">
        <v>160</v>
      </c>
    </row>
    <row r="69" spans="3:6" x14ac:dyDescent="0.25">
      <c r="C69" s="23" t="s">
        <v>161</v>
      </c>
      <c r="F69" s="25" t="s">
        <v>162</v>
      </c>
    </row>
    <row r="70" spans="3:6" x14ac:dyDescent="0.25">
      <c r="C70" s="23" t="s">
        <v>163</v>
      </c>
      <c r="F70" s="25" t="s">
        <v>164</v>
      </c>
    </row>
    <row r="71" spans="3:6" ht="12.75" customHeight="1" x14ac:dyDescent="0.25">
      <c r="C71" s="23" t="s">
        <v>165</v>
      </c>
      <c r="F71" s="25" t="s">
        <v>166</v>
      </c>
    </row>
    <row r="72" spans="3:6" x14ac:dyDescent="0.25">
      <c r="C72" s="23" t="s">
        <v>167</v>
      </c>
      <c r="F72" s="24" t="s">
        <v>168</v>
      </c>
    </row>
    <row r="73" spans="3:6" x14ac:dyDescent="0.25">
      <c r="C73" s="23" t="s">
        <v>169</v>
      </c>
      <c r="F73" s="23" t="s">
        <v>170</v>
      </c>
    </row>
    <row r="74" spans="3:6" x14ac:dyDescent="0.25">
      <c r="C74" s="23" t="s">
        <v>171</v>
      </c>
      <c r="F74" s="23" t="s">
        <v>172</v>
      </c>
    </row>
    <row r="75" spans="3:6" x14ac:dyDescent="0.25">
      <c r="C75" s="23" t="s">
        <v>173</v>
      </c>
      <c r="F75" s="23" t="s">
        <v>174</v>
      </c>
    </row>
    <row r="76" spans="3:6" x14ac:dyDescent="0.25">
      <c r="C76" s="23" t="s">
        <v>175</v>
      </c>
      <c r="F76" s="23" t="s">
        <v>176</v>
      </c>
    </row>
    <row r="77" spans="3:6" x14ac:dyDescent="0.25">
      <c r="C77" s="23" t="s">
        <v>177</v>
      </c>
      <c r="F77" s="23" t="s">
        <v>178</v>
      </c>
    </row>
    <row r="78" spans="3:6" x14ac:dyDescent="0.25">
      <c r="C78" s="24" t="s">
        <v>179</v>
      </c>
      <c r="F78" s="23" t="s">
        <v>180</v>
      </c>
    </row>
    <row r="79" spans="3:6" ht="12.75" customHeight="1" x14ac:dyDescent="0.25">
      <c r="C79" s="23" t="s">
        <v>181</v>
      </c>
      <c r="F79" s="23" t="s">
        <v>182</v>
      </c>
    </row>
    <row r="80" spans="3:6" x14ac:dyDescent="0.25">
      <c r="C80" s="26"/>
      <c r="F80" s="23" t="s">
        <v>183</v>
      </c>
    </row>
    <row r="81" spans="6:6" x14ac:dyDescent="0.25">
      <c r="F81" s="23" t="s">
        <v>184</v>
      </c>
    </row>
    <row r="82" spans="6:6" x14ac:dyDescent="0.25">
      <c r="F82" s="23" t="s">
        <v>185</v>
      </c>
    </row>
    <row r="83" spans="6:6" ht="12.75" customHeight="1" x14ac:dyDescent="0.25">
      <c r="F83" s="24" t="s">
        <v>186</v>
      </c>
    </row>
    <row r="85" spans="6:6" ht="12.75" customHeight="1" x14ac:dyDescent="0.25"/>
    <row r="133" ht="12.75" customHeight="1" x14ac:dyDescent="0.25"/>
    <row r="137" ht="12.75" customHeight="1" x14ac:dyDescent="0.25"/>
    <row r="151" spans="6:6" ht="13.75" customHeight="1" x14ac:dyDescent="0.25"/>
    <row r="153" spans="6:6" ht="13" thickBot="1" x14ac:dyDescent="0.3"/>
    <row r="154" spans="6:6" ht="12.75" customHeight="1" x14ac:dyDescent="0.25">
      <c r="F154" s="384"/>
    </row>
    <row r="155" spans="6:6" ht="13" thickBot="1" x14ac:dyDescent="0.3">
      <c r="F155" s="385"/>
    </row>
    <row r="156" spans="6:6" ht="13.75" customHeight="1" thickBot="1" x14ac:dyDescent="0.3">
      <c r="F156" s="27"/>
    </row>
    <row r="158" spans="6:6" ht="12.75" customHeight="1" x14ac:dyDescent="0.25"/>
    <row r="167" ht="13.75" customHeight="1" x14ac:dyDescent="0.25"/>
    <row r="169" ht="12.75" customHeight="1" x14ac:dyDescent="0.25"/>
    <row r="170" ht="12.75" customHeight="1" x14ac:dyDescent="0.25"/>
    <row r="181" ht="13.75" customHeight="1" x14ac:dyDescent="0.25"/>
  </sheetData>
  <autoFilter ref="A1:F560" xr:uid="{00000000-0009-0000-0000-000001000000}"/>
  <mergeCells count="1">
    <mergeCell ref="F154:F155"/>
  </mergeCell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R65"/>
  <sheetViews>
    <sheetView zoomScaleNormal="100" workbookViewId="0"/>
  </sheetViews>
  <sheetFormatPr defaultRowHeight="12.5" x14ac:dyDescent="0.25"/>
  <cols>
    <col min="1" max="1" width="16" customWidth="1"/>
    <col min="2" max="3" width="17.54296875" customWidth="1"/>
    <col min="4" max="4" width="39" customWidth="1"/>
    <col min="5" max="5" width="20.81640625" customWidth="1"/>
    <col min="6" max="6" width="14.1796875" customWidth="1"/>
    <col min="7" max="7" width="31.81640625" customWidth="1"/>
    <col min="8" max="8" width="22.1796875" bestFit="1" customWidth="1"/>
    <col min="9" max="9" width="15.81640625" bestFit="1" customWidth="1"/>
    <col min="10" max="10" width="25.1796875" bestFit="1" customWidth="1"/>
    <col min="11" max="11" width="15.81640625" bestFit="1" customWidth="1"/>
    <col min="12" max="12" width="21.54296875" bestFit="1" customWidth="1"/>
    <col min="13" max="13" width="25.1796875" bestFit="1" customWidth="1"/>
    <col min="14" max="15" width="19.453125" bestFit="1" customWidth="1"/>
    <col min="16" max="16" width="41.1796875" customWidth="1"/>
  </cols>
  <sheetData>
    <row r="1" spans="1:18" ht="17.5" x14ac:dyDescent="0.35">
      <c r="A1" s="2" t="s">
        <v>1758</v>
      </c>
      <c r="B1" s="2"/>
      <c r="C1" s="2"/>
      <c r="D1" s="2"/>
      <c r="E1" s="2"/>
      <c r="F1" s="2"/>
      <c r="G1" s="2"/>
      <c r="H1" s="2"/>
      <c r="I1" s="2"/>
      <c r="J1" s="2"/>
      <c r="K1" s="2"/>
      <c r="L1" s="2"/>
      <c r="M1" s="2"/>
      <c r="N1" s="2"/>
      <c r="O1" s="2"/>
      <c r="P1" s="2"/>
    </row>
    <row r="2" spans="1:18" ht="17.5" x14ac:dyDescent="0.35">
      <c r="A2" s="2" t="s">
        <v>1512</v>
      </c>
      <c r="B2" s="2"/>
      <c r="C2" s="2"/>
      <c r="D2" s="2"/>
      <c r="E2" s="2"/>
      <c r="F2" s="2"/>
      <c r="G2" s="2"/>
      <c r="H2" s="2"/>
      <c r="I2" s="2"/>
      <c r="J2" s="2"/>
      <c r="K2" s="2"/>
      <c r="L2" s="2"/>
      <c r="M2" s="2"/>
      <c r="N2" s="2"/>
      <c r="O2" s="2"/>
      <c r="P2" s="2"/>
    </row>
    <row r="3" spans="1:18" ht="17.5" x14ac:dyDescent="0.35">
      <c r="A3" s="1" t="s">
        <v>1782</v>
      </c>
      <c r="B3" s="1"/>
      <c r="C3" s="1"/>
      <c r="D3" s="1"/>
      <c r="E3" s="1"/>
      <c r="F3" s="1"/>
      <c r="G3" s="1"/>
      <c r="H3" s="1"/>
      <c r="I3" s="1"/>
      <c r="J3" s="1"/>
      <c r="K3" s="1"/>
      <c r="L3" s="1"/>
      <c r="M3" s="1"/>
      <c r="N3" s="1"/>
      <c r="O3" s="1"/>
      <c r="P3" s="1"/>
    </row>
    <row r="4" spans="1:18" ht="17.5" x14ac:dyDescent="0.35">
      <c r="A4" s="214"/>
      <c r="B4" s="215" t="s">
        <v>1513</v>
      </c>
      <c r="C4" s="215"/>
      <c r="D4" s="216"/>
      <c r="E4" s="216"/>
      <c r="F4" s="216"/>
      <c r="G4" s="216"/>
      <c r="H4" s="216"/>
      <c r="I4" s="216"/>
      <c r="J4" s="216"/>
      <c r="K4" s="216"/>
      <c r="L4" s="216"/>
      <c r="M4" s="216"/>
      <c r="N4" s="216"/>
      <c r="O4" s="216"/>
      <c r="P4" s="217"/>
    </row>
    <row r="5" spans="1:18" ht="15" x14ac:dyDescent="0.3">
      <c r="A5" s="218" t="s">
        <v>1514</v>
      </c>
      <c r="B5" s="300" t="s">
        <v>1571</v>
      </c>
      <c r="C5" s="300"/>
      <c r="D5" s="301"/>
      <c r="E5" s="301"/>
      <c r="F5" s="301"/>
      <c r="G5" s="301"/>
      <c r="H5" s="301"/>
      <c r="I5" s="301"/>
      <c r="J5" s="301"/>
      <c r="K5" s="301"/>
      <c r="L5" s="301"/>
      <c r="M5" s="301"/>
      <c r="N5" s="301"/>
      <c r="O5" s="301"/>
      <c r="P5" s="219"/>
    </row>
    <row r="6" spans="1:18" ht="15" x14ac:dyDescent="0.3">
      <c r="A6" s="218"/>
      <c r="B6" s="300" t="s">
        <v>1516</v>
      </c>
      <c r="C6" s="300"/>
      <c r="D6" s="301"/>
      <c r="E6" s="301"/>
      <c r="F6" s="301"/>
      <c r="G6" s="301"/>
      <c r="H6" s="301"/>
      <c r="I6" s="301"/>
      <c r="J6" s="301"/>
      <c r="K6" s="301"/>
      <c r="L6" s="301"/>
      <c r="M6" s="301"/>
      <c r="N6" s="301"/>
      <c r="O6" s="301"/>
      <c r="P6" s="219"/>
    </row>
    <row r="7" spans="1:18" ht="15" x14ac:dyDescent="0.3">
      <c r="A7" s="218"/>
      <c r="B7" s="300" t="s">
        <v>1517</v>
      </c>
      <c r="C7" s="300"/>
      <c r="D7" s="301"/>
      <c r="E7" s="301"/>
      <c r="F7" s="301"/>
      <c r="G7" s="301"/>
      <c r="H7" s="301"/>
      <c r="I7" s="301"/>
      <c r="J7" s="301"/>
      <c r="K7" s="301"/>
      <c r="L7" s="301"/>
      <c r="M7" s="301"/>
      <c r="N7" s="301"/>
      <c r="O7" s="301"/>
      <c r="P7" s="219"/>
    </row>
    <row r="8" spans="1:18" ht="15" x14ac:dyDescent="0.3">
      <c r="A8" s="218"/>
      <c r="B8" s="300" t="s">
        <v>1557</v>
      </c>
      <c r="C8" s="300"/>
      <c r="D8" s="301"/>
      <c r="E8" s="301"/>
      <c r="F8" s="301"/>
      <c r="G8" s="301"/>
      <c r="H8" s="301"/>
      <c r="I8" s="301"/>
      <c r="J8" s="301"/>
      <c r="K8" s="301"/>
      <c r="L8" s="301"/>
      <c r="M8" s="301"/>
      <c r="N8" s="301"/>
      <c r="O8" s="301"/>
      <c r="P8" s="219"/>
    </row>
    <row r="9" spans="1:18" ht="15" x14ac:dyDescent="0.3">
      <c r="A9" s="218" t="s">
        <v>1518</v>
      </c>
      <c r="B9" s="300" t="s">
        <v>1519</v>
      </c>
      <c r="C9" s="300"/>
      <c r="D9" s="301"/>
      <c r="E9" s="301"/>
      <c r="F9" s="301"/>
      <c r="G9" s="301"/>
      <c r="H9" s="301"/>
      <c r="I9" s="301"/>
      <c r="J9" s="301"/>
      <c r="K9" s="301"/>
      <c r="L9" s="301"/>
      <c r="M9" s="301"/>
      <c r="N9" s="301"/>
      <c r="O9" s="301"/>
      <c r="P9" s="219"/>
    </row>
    <row r="10" spans="1:18" ht="15" x14ac:dyDescent="0.3">
      <c r="A10" s="218" t="s">
        <v>1520</v>
      </c>
      <c r="B10" s="300" t="s">
        <v>1521</v>
      </c>
      <c r="C10" s="300"/>
      <c r="D10" s="301"/>
      <c r="E10" s="301"/>
      <c r="F10" s="301"/>
      <c r="G10" s="301"/>
      <c r="H10" s="301"/>
      <c r="I10" s="301"/>
      <c r="J10" s="301"/>
      <c r="K10" s="301"/>
      <c r="L10" s="301"/>
      <c r="M10" s="301"/>
      <c r="N10" s="301"/>
      <c r="O10" s="301"/>
      <c r="P10" s="219"/>
    </row>
    <row r="11" spans="1:18" ht="15" x14ac:dyDescent="0.3">
      <c r="A11" s="218" t="s">
        <v>1522</v>
      </c>
      <c r="B11" s="300" t="s">
        <v>1793</v>
      </c>
      <c r="C11" s="300"/>
      <c r="D11" s="301"/>
      <c r="E11" s="301"/>
      <c r="F11" s="301"/>
      <c r="G11" s="301"/>
      <c r="H11" s="301"/>
      <c r="I11" s="301"/>
      <c r="J11" s="301"/>
      <c r="K11" s="301"/>
      <c r="L11" s="301"/>
      <c r="M11" s="301"/>
      <c r="N11" s="301"/>
      <c r="O11" s="301"/>
      <c r="P11" s="219"/>
    </row>
    <row r="12" spans="1:18" ht="65.150000000000006" customHeight="1" x14ac:dyDescent="0.35">
      <c r="A12" s="302" t="s">
        <v>1773</v>
      </c>
      <c r="B12" s="303" t="s">
        <v>0</v>
      </c>
      <c r="C12" s="303" t="s">
        <v>1564</v>
      </c>
      <c r="D12" s="303" t="s">
        <v>1524</v>
      </c>
      <c r="E12" s="356" t="s">
        <v>1525</v>
      </c>
      <c r="F12" s="356" t="s">
        <v>1526</v>
      </c>
      <c r="G12" s="303" t="s">
        <v>1527</v>
      </c>
      <c r="H12" s="303" t="s">
        <v>1528</v>
      </c>
      <c r="I12" s="303" t="s">
        <v>1798</v>
      </c>
      <c r="J12" s="303" t="s">
        <v>1572</v>
      </c>
      <c r="K12" s="303" t="s">
        <v>1573</v>
      </c>
      <c r="L12" s="303" t="s">
        <v>1574</v>
      </c>
      <c r="M12" s="303" t="s">
        <v>1797</v>
      </c>
      <c r="N12" s="303" t="s">
        <v>1575</v>
      </c>
      <c r="O12" s="303" t="s">
        <v>1576</v>
      </c>
      <c r="P12" s="305" t="s">
        <v>1577</v>
      </c>
    </row>
    <row r="13" spans="1:18" ht="14.5" customHeight="1" x14ac:dyDescent="0.25">
      <c r="A13" s="32"/>
      <c r="C13" s="367"/>
      <c r="D13" s="32"/>
      <c r="E13" s="380" t="str">
        <f>IFERROR((INDEX('(0) NAFSGL Installation List'!$D$3:$F$424, MATCH(D13,'(0) NAFSGL Installation List'!$E$3:$E$424,0), 1)), " ")</f>
        <v xml:space="preserve"> </v>
      </c>
      <c r="F13" s="380" t="str">
        <f>IFERROR(
  IF(
    INDEX('(0) NAFSGL Installation List'!$F$3:$F$424,
          MATCH($E13,'(0) NAFSGL Installation List'!$D$3:$D$424,0)
    )="OCONUS",
    INDEX('(0) NAFSGL Installation List'!$G$3:$G$424,
          MATCH($E13,'(0) NAFSGL Installation List'!$D$3:$D$424,0)
    ),
    IF(
      INDEX('(0) NAFSGL Installation List'!$F$3:$F$424,
            MATCH($E13,'(0) NAFSGL Installation List'!$D$3:$D$424,0)
      )="Expeditionary",
      IF(
        INDEX('(0) NAFSGL Installation List'!$H$3:$H$424,
              MATCH($E13,'(0) NAFSGL Installation List'!$D$3:$D$424,0)
        )="Not Applicable",
        INDEX('(0) NAFSGL Installation List'!$F$3:$F$424,
              MATCH($E13,'(0) NAFSGL Installation List'!$D$3:$D$424,0)
        ),
        INDEX('(0) NAFSGL Installation List'!$H$3:$H$424,
              MATCH($E13,'(0) NAFSGL Installation List'!$D$3:$D$424,0)
        )
      ),
      INDEX('(0) NAFSGL Installation List'!$F$3:$F$424,
            MATCH($E13,'(0) NAFSGL Installation List'!$D$3:$D$424,0)
      )
    )
  ),
"")</f>
        <v/>
      </c>
      <c r="G13" s="368"/>
      <c r="H13" s="368"/>
      <c r="I13" s="369"/>
      <c r="J13" s="348"/>
      <c r="K13" s="264"/>
      <c r="L13" s="245"/>
      <c r="M13" s="348"/>
      <c r="N13" s="370"/>
      <c r="O13" s="263"/>
      <c r="P13" s="371"/>
    </row>
    <row r="14" spans="1:18" ht="14.5" customHeight="1" x14ac:dyDescent="0.25">
      <c r="A14" s="32"/>
      <c r="C14" s="367"/>
      <c r="D14" s="32"/>
      <c r="E14" s="380" t="str">
        <f>IFERROR((INDEX('(0) NAFSGL Installation List'!$D$3:$F$424, MATCH(D14,'(0) NAFSGL Installation List'!$E$3:$E$424,0), 1)), " ")</f>
        <v xml:space="preserve"> </v>
      </c>
      <c r="F14" s="380" t="str">
        <f>IFERROR(
  IF(
    INDEX('(0) NAFSGL Installation List'!$F$3:$F$424,
          MATCH($E14,'(0) NAFSGL Installation List'!$D$3:$D$424,0)
    )="OCONUS",
    INDEX('(0) NAFSGL Installation List'!$G$3:$G$424,
          MATCH($E14,'(0) NAFSGL Installation List'!$D$3:$D$424,0)
    ),
    IF(
      INDEX('(0) NAFSGL Installation List'!$F$3:$F$424,
            MATCH($E14,'(0) NAFSGL Installation List'!$D$3:$D$424,0)
      )="Expeditionary",
      IF(
        INDEX('(0) NAFSGL Installation List'!$H$3:$H$424,
              MATCH($E14,'(0) NAFSGL Installation List'!$D$3:$D$424,0)
        )="Not Applicable",
        INDEX('(0) NAFSGL Installation List'!$F$3:$F$424,
              MATCH($E14,'(0) NAFSGL Installation List'!$D$3:$D$424,0)
        ),
        INDEX('(0) NAFSGL Installation List'!$H$3:$H$424,
              MATCH($E14,'(0) NAFSGL Installation List'!$D$3:$D$424,0)
        )
      ),
      INDEX('(0) NAFSGL Installation List'!$F$3:$F$424,
            MATCH($E14,'(0) NAFSGL Installation List'!$D$3:$D$424,0)
      )
    )
  ),
"")</f>
        <v/>
      </c>
      <c r="G14" s="368"/>
      <c r="H14" s="368"/>
      <c r="I14" s="369"/>
      <c r="J14" s="348"/>
      <c r="K14" s="264"/>
      <c r="L14" s="245"/>
      <c r="M14" s="348"/>
      <c r="N14" s="370"/>
      <c r="O14" s="263"/>
      <c r="P14" s="371"/>
    </row>
    <row r="15" spans="1:18" ht="14.5" customHeight="1" x14ac:dyDescent="0.25">
      <c r="A15" s="32"/>
      <c r="C15" s="367"/>
      <c r="D15" s="32"/>
      <c r="E15" s="380" t="str">
        <f>IFERROR((INDEX('(0) NAFSGL Installation List'!$D$3:$F$424, MATCH(D15,'(0) NAFSGL Installation List'!$E$3:$E$424,0), 1)), " ")</f>
        <v xml:space="preserve"> </v>
      </c>
      <c r="F15" s="380" t="str">
        <f>IFERROR(
  IF(
    INDEX('(0) NAFSGL Installation List'!$F$3:$F$424,
          MATCH($E15,'(0) NAFSGL Installation List'!$D$3:$D$424,0)
    )="OCONUS",
    INDEX('(0) NAFSGL Installation List'!$G$3:$G$424,
          MATCH($E15,'(0) NAFSGL Installation List'!$D$3:$D$424,0)
    ),
    IF(
      INDEX('(0) NAFSGL Installation List'!$F$3:$F$424,
            MATCH($E15,'(0) NAFSGL Installation List'!$D$3:$D$424,0)
      )="Expeditionary",
      IF(
        INDEX('(0) NAFSGL Installation List'!$H$3:$H$424,
              MATCH($E15,'(0) NAFSGL Installation List'!$D$3:$D$424,0)
        )="Not Applicable",
        INDEX('(0) NAFSGL Installation List'!$F$3:$F$424,
              MATCH($E15,'(0) NAFSGL Installation List'!$D$3:$D$424,0)
        ),
        INDEX('(0) NAFSGL Installation List'!$H$3:$H$424,
              MATCH($E15,'(0) NAFSGL Installation List'!$D$3:$D$424,0)
        )
      ),
      INDEX('(0) NAFSGL Installation List'!$F$3:$F$424,
            MATCH($E15,'(0) NAFSGL Installation List'!$D$3:$D$424,0)
      )
    )
  ),
"")</f>
        <v/>
      </c>
      <c r="G15" s="368"/>
      <c r="H15" s="368"/>
      <c r="I15" s="369"/>
      <c r="J15" s="348"/>
      <c r="K15" s="264"/>
      <c r="L15" s="245"/>
      <c r="M15" s="348"/>
      <c r="N15" s="370"/>
      <c r="O15" s="263"/>
      <c r="P15" s="371"/>
    </row>
    <row r="16" spans="1:18" ht="14.5" customHeight="1" x14ac:dyDescent="0.25">
      <c r="C16" s="367"/>
      <c r="D16" s="32"/>
      <c r="E16" s="380" t="str">
        <f>IFERROR((INDEX('(0) NAFSGL Installation List'!$D$3:$F$424, MATCH(D16,'(0) NAFSGL Installation List'!$E$3:$E$424,0), 1)), " ")</f>
        <v xml:space="preserve"> </v>
      </c>
      <c r="F16" s="380" t="str">
        <f>IFERROR(
  IF(
    INDEX('(0) NAFSGL Installation List'!$F$3:$F$424,
          MATCH($E16,'(0) NAFSGL Installation List'!$D$3:$D$424,0)
    )="OCONUS",
    INDEX('(0) NAFSGL Installation List'!$G$3:$G$424,
          MATCH($E16,'(0) NAFSGL Installation List'!$D$3:$D$424,0)
    ),
    IF(
      INDEX('(0) NAFSGL Installation List'!$F$3:$F$424,
            MATCH($E16,'(0) NAFSGL Installation List'!$D$3:$D$424,0)
      )="Expeditionary",
      IF(
        INDEX('(0) NAFSGL Installation List'!$H$3:$H$424,
              MATCH($E16,'(0) NAFSGL Installation List'!$D$3:$D$424,0)
        )="Not Applicable",
        INDEX('(0) NAFSGL Installation List'!$F$3:$F$424,
              MATCH($E16,'(0) NAFSGL Installation List'!$D$3:$D$424,0)
        ),
        INDEX('(0) NAFSGL Installation List'!$H$3:$H$424,
              MATCH($E16,'(0) NAFSGL Installation List'!$D$3:$D$424,0)
        )
      ),
      INDEX('(0) NAFSGL Installation List'!$F$3:$F$424,
            MATCH($E16,'(0) NAFSGL Installation List'!$D$3:$D$424,0)
      )
    )
  ),
"")</f>
        <v/>
      </c>
      <c r="G16" s="368"/>
      <c r="H16" s="368"/>
      <c r="I16" s="369"/>
      <c r="J16" s="348"/>
      <c r="K16" s="264"/>
      <c r="L16" s="245"/>
      <c r="M16" s="348"/>
      <c r="N16" s="370"/>
      <c r="O16" s="263"/>
      <c r="P16" s="371"/>
      <c r="Q16" s="5"/>
      <c r="R16" s="7"/>
    </row>
    <row r="17" spans="3:16" ht="14.5" customHeight="1" x14ac:dyDescent="0.25">
      <c r="C17" s="367"/>
      <c r="D17" s="32"/>
      <c r="E17" s="380" t="str">
        <f>IFERROR((INDEX('(0) NAFSGL Installation List'!$D$3:$F$424, MATCH(D17,'(0) NAFSGL Installation List'!$E$3:$E$424,0), 1)), " ")</f>
        <v xml:space="preserve"> </v>
      </c>
      <c r="F17" s="380" t="str">
        <f>IFERROR(
  IF(
    INDEX('(0) NAFSGL Installation List'!$F$3:$F$424,
          MATCH($E17,'(0) NAFSGL Installation List'!$D$3:$D$424,0)
    )="OCONUS",
    INDEX('(0) NAFSGL Installation List'!$G$3:$G$424,
          MATCH($E17,'(0) NAFSGL Installation List'!$D$3:$D$424,0)
    ),
    IF(
      INDEX('(0) NAFSGL Installation List'!$F$3:$F$424,
            MATCH($E17,'(0) NAFSGL Installation List'!$D$3:$D$424,0)
      )="Expeditionary",
      IF(
        INDEX('(0) NAFSGL Installation List'!$H$3:$H$424,
              MATCH($E17,'(0) NAFSGL Installation List'!$D$3:$D$424,0)
        )="Not Applicable",
        INDEX('(0) NAFSGL Installation List'!$F$3:$F$424,
              MATCH($E17,'(0) NAFSGL Installation List'!$D$3:$D$424,0)
        ),
        INDEX('(0) NAFSGL Installation List'!$H$3:$H$424,
              MATCH($E17,'(0) NAFSGL Installation List'!$D$3:$D$424,0)
        )
      ),
      INDEX('(0) NAFSGL Installation List'!$F$3:$F$424,
            MATCH($E17,'(0) NAFSGL Installation List'!$D$3:$D$424,0)
      )
    )
  ),
"")</f>
        <v/>
      </c>
      <c r="G17" s="368"/>
      <c r="H17" s="368"/>
      <c r="I17" s="369"/>
      <c r="J17" s="348"/>
      <c r="K17" s="264"/>
      <c r="L17" s="245"/>
      <c r="M17" s="348"/>
      <c r="N17" s="370"/>
      <c r="O17" s="263"/>
      <c r="P17" s="371"/>
    </row>
    <row r="18" spans="3:16" ht="14.5" customHeight="1" x14ac:dyDescent="0.25">
      <c r="C18" s="367"/>
      <c r="D18" s="32"/>
      <c r="E18" s="380" t="str">
        <f>IFERROR((INDEX('(0) NAFSGL Installation List'!$D$3:$F$424, MATCH(D18,'(0) NAFSGL Installation List'!$E$3:$E$424,0), 1)), " ")</f>
        <v xml:space="preserve"> </v>
      </c>
      <c r="F18" s="380" t="str">
        <f>IFERROR(
  IF(
    INDEX('(0) NAFSGL Installation List'!$F$3:$F$424,
          MATCH($E18,'(0) NAFSGL Installation List'!$D$3:$D$424,0)
    )="OCONUS",
    INDEX('(0) NAFSGL Installation List'!$G$3:$G$424,
          MATCH($E18,'(0) NAFSGL Installation List'!$D$3:$D$424,0)
    ),
    IF(
      INDEX('(0) NAFSGL Installation List'!$F$3:$F$424,
            MATCH($E18,'(0) NAFSGL Installation List'!$D$3:$D$424,0)
      )="Expeditionary",
      IF(
        INDEX('(0) NAFSGL Installation List'!$H$3:$H$424,
              MATCH($E18,'(0) NAFSGL Installation List'!$D$3:$D$424,0)
        )="Not Applicable",
        INDEX('(0) NAFSGL Installation List'!$F$3:$F$424,
              MATCH($E18,'(0) NAFSGL Installation List'!$D$3:$D$424,0)
        ),
        INDEX('(0) NAFSGL Installation List'!$H$3:$H$424,
              MATCH($E18,'(0) NAFSGL Installation List'!$D$3:$D$424,0)
        )
      ),
      INDEX('(0) NAFSGL Installation List'!$F$3:$F$424,
            MATCH($E18,'(0) NAFSGL Installation List'!$D$3:$D$424,0)
      )
    )
  ),
"")</f>
        <v/>
      </c>
      <c r="G18" s="368"/>
      <c r="H18" s="368"/>
      <c r="I18" s="369"/>
      <c r="J18" s="348"/>
      <c r="K18" s="264"/>
      <c r="L18" s="245"/>
      <c r="M18" s="348"/>
      <c r="N18" s="370"/>
      <c r="O18" s="263"/>
      <c r="P18" s="371"/>
    </row>
    <row r="19" spans="3:16" ht="14.5" customHeight="1" x14ac:dyDescent="0.25">
      <c r="C19" s="367"/>
      <c r="D19" s="32"/>
      <c r="E19" s="380" t="str">
        <f>IFERROR((INDEX('(0) NAFSGL Installation List'!$D$3:$F$424, MATCH(D19,'(0) NAFSGL Installation List'!$E$3:$E$424,0), 1)), " ")</f>
        <v xml:space="preserve"> </v>
      </c>
      <c r="F19" s="380" t="str">
        <f>IFERROR(
  IF(
    INDEX('(0) NAFSGL Installation List'!$F$3:$F$424,
          MATCH($E19,'(0) NAFSGL Installation List'!$D$3:$D$424,0)
    )="OCONUS",
    INDEX('(0) NAFSGL Installation List'!$G$3:$G$424,
          MATCH($E19,'(0) NAFSGL Installation List'!$D$3:$D$424,0)
    ),
    IF(
      INDEX('(0) NAFSGL Installation List'!$F$3:$F$424,
            MATCH($E19,'(0) NAFSGL Installation List'!$D$3:$D$424,0)
      )="Expeditionary",
      IF(
        INDEX('(0) NAFSGL Installation List'!$H$3:$H$424,
              MATCH($E19,'(0) NAFSGL Installation List'!$D$3:$D$424,0)
        )="Not Applicable",
        INDEX('(0) NAFSGL Installation List'!$F$3:$F$424,
              MATCH($E19,'(0) NAFSGL Installation List'!$D$3:$D$424,0)
        ),
        INDEX('(0) NAFSGL Installation List'!$H$3:$H$424,
              MATCH($E19,'(0) NAFSGL Installation List'!$D$3:$D$424,0)
        )
      ),
      INDEX('(0) NAFSGL Installation List'!$F$3:$F$424,
            MATCH($E19,'(0) NAFSGL Installation List'!$D$3:$D$424,0)
      )
    )
  ),
"")</f>
        <v/>
      </c>
      <c r="G19" s="368"/>
      <c r="H19" s="368"/>
      <c r="I19" s="369"/>
      <c r="J19" s="348"/>
      <c r="K19" s="264"/>
      <c r="L19" s="245"/>
      <c r="M19" s="348"/>
      <c r="N19" s="370"/>
      <c r="O19" s="263"/>
      <c r="P19" s="371"/>
    </row>
    <row r="20" spans="3:16" ht="14.5" customHeight="1" x14ac:dyDescent="0.25">
      <c r="C20" s="367"/>
      <c r="D20" s="32"/>
      <c r="E20" s="380" t="str">
        <f>IFERROR((INDEX('(0) NAFSGL Installation List'!$D$3:$F$424, MATCH(D20,'(0) NAFSGL Installation List'!$E$3:$E$424,0), 1)), " ")</f>
        <v xml:space="preserve"> </v>
      </c>
      <c r="F20" s="380" t="str">
        <f>IFERROR(
  IF(
    INDEX('(0) NAFSGL Installation List'!$F$3:$F$424,
          MATCH($E20,'(0) NAFSGL Installation List'!$D$3:$D$424,0)
    )="OCONUS",
    INDEX('(0) NAFSGL Installation List'!$G$3:$G$424,
          MATCH($E20,'(0) NAFSGL Installation List'!$D$3:$D$424,0)
    ),
    IF(
      INDEX('(0) NAFSGL Installation List'!$F$3:$F$424,
            MATCH($E20,'(0) NAFSGL Installation List'!$D$3:$D$424,0)
      )="Expeditionary",
      IF(
        INDEX('(0) NAFSGL Installation List'!$H$3:$H$424,
              MATCH($E20,'(0) NAFSGL Installation List'!$D$3:$D$424,0)
        )="Not Applicable",
        INDEX('(0) NAFSGL Installation List'!$F$3:$F$424,
              MATCH($E20,'(0) NAFSGL Installation List'!$D$3:$D$424,0)
        ),
        INDEX('(0) NAFSGL Installation List'!$H$3:$H$424,
              MATCH($E20,'(0) NAFSGL Installation List'!$D$3:$D$424,0)
        )
      ),
      INDEX('(0) NAFSGL Installation List'!$F$3:$F$424,
            MATCH($E20,'(0) NAFSGL Installation List'!$D$3:$D$424,0)
      )
    )
  ),
"")</f>
        <v/>
      </c>
      <c r="G20" s="368"/>
      <c r="H20" s="368"/>
      <c r="I20" s="369"/>
      <c r="J20" s="348"/>
      <c r="K20" s="264"/>
      <c r="L20" s="245"/>
      <c r="M20" s="348"/>
      <c r="N20" s="370"/>
      <c r="O20" s="263"/>
      <c r="P20" s="371"/>
    </row>
    <row r="21" spans="3:16" ht="14.5" customHeight="1" x14ac:dyDescent="0.25">
      <c r="C21" s="367"/>
      <c r="D21" s="32"/>
      <c r="E21" s="380" t="str">
        <f>IFERROR((INDEX('(0) NAFSGL Installation List'!$D$3:$F$424, MATCH(D21,'(0) NAFSGL Installation List'!$E$3:$E$424,0), 1)), " ")</f>
        <v xml:space="preserve"> </v>
      </c>
      <c r="F21" s="380" t="str">
        <f>IFERROR(
  IF(
    INDEX('(0) NAFSGL Installation List'!$F$3:$F$424,
          MATCH($E21,'(0) NAFSGL Installation List'!$D$3:$D$424,0)
    )="OCONUS",
    INDEX('(0) NAFSGL Installation List'!$G$3:$G$424,
          MATCH($E21,'(0) NAFSGL Installation List'!$D$3:$D$424,0)
    ),
    IF(
      INDEX('(0) NAFSGL Installation List'!$F$3:$F$424,
            MATCH($E21,'(0) NAFSGL Installation List'!$D$3:$D$424,0)
      )="Expeditionary",
      IF(
        INDEX('(0) NAFSGL Installation List'!$H$3:$H$424,
              MATCH($E21,'(0) NAFSGL Installation List'!$D$3:$D$424,0)
        )="Not Applicable",
        INDEX('(0) NAFSGL Installation List'!$F$3:$F$424,
              MATCH($E21,'(0) NAFSGL Installation List'!$D$3:$D$424,0)
        ),
        INDEX('(0) NAFSGL Installation List'!$H$3:$H$424,
              MATCH($E21,'(0) NAFSGL Installation List'!$D$3:$D$424,0)
        )
      ),
      INDEX('(0) NAFSGL Installation List'!$F$3:$F$424,
            MATCH($E21,'(0) NAFSGL Installation List'!$D$3:$D$424,0)
      )
    )
  ),
"")</f>
        <v/>
      </c>
      <c r="G21" s="368"/>
      <c r="H21" s="368"/>
      <c r="I21" s="369"/>
      <c r="J21" s="348"/>
      <c r="K21" s="264"/>
      <c r="L21" s="245"/>
      <c r="M21" s="348"/>
      <c r="N21" s="370"/>
      <c r="O21" s="263"/>
      <c r="P21" s="371"/>
    </row>
    <row r="22" spans="3:16" ht="14.5" customHeight="1" x14ac:dyDescent="0.25">
      <c r="C22" s="367"/>
      <c r="D22" s="32"/>
      <c r="E22" s="380" t="str">
        <f>IFERROR((INDEX('(0) NAFSGL Installation List'!$D$3:$F$424, MATCH(D22,'(0) NAFSGL Installation List'!$E$3:$E$424,0), 1)), " ")</f>
        <v xml:space="preserve"> </v>
      </c>
      <c r="F22" s="380" t="str">
        <f>IFERROR(
  IF(
    INDEX('(0) NAFSGL Installation List'!$F$3:$F$424,
          MATCH($E22,'(0) NAFSGL Installation List'!$D$3:$D$424,0)
    )="OCONUS",
    INDEX('(0) NAFSGL Installation List'!$G$3:$G$424,
          MATCH($E22,'(0) NAFSGL Installation List'!$D$3:$D$424,0)
    ),
    IF(
      INDEX('(0) NAFSGL Installation List'!$F$3:$F$424,
            MATCH($E22,'(0) NAFSGL Installation List'!$D$3:$D$424,0)
      )="Expeditionary",
      IF(
        INDEX('(0) NAFSGL Installation List'!$H$3:$H$424,
              MATCH($E22,'(0) NAFSGL Installation List'!$D$3:$D$424,0)
        )="Not Applicable",
        INDEX('(0) NAFSGL Installation List'!$F$3:$F$424,
              MATCH($E22,'(0) NAFSGL Installation List'!$D$3:$D$424,0)
        ),
        INDEX('(0) NAFSGL Installation List'!$H$3:$H$424,
              MATCH($E22,'(0) NAFSGL Installation List'!$D$3:$D$424,0)
        )
      ),
      INDEX('(0) NAFSGL Installation List'!$F$3:$F$424,
            MATCH($E22,'(0) NAFSGL Installation List'!$D$3:$D$424,0)
      )
    )
  ),
"")</f>
        <v/>
      </c>
      <c r="G22" s="368"/>
      <c r="H22" s="368"/>
      <c r="I22" s="369"/>
      <c r="J22" s="348"/>
      <c r="K22" s="264"/>
      <c r="L22" s="245"/>
      <c r="M22" s="348"/>
      <c r="N22" s="370"/>
      <c r="O22" s="263"/>
      <c r="P22" s="371"/>
    </row>
    <row r="23" spans="3:16" ht="14.5" customHeight="1" x14ac:dyDescent="0.25">
      <c r="C23" s="367"/>
      <c r="D23" s="32"/>
      <c r="E23" s="380" t="str">
        <f>IFERROR((INDEX('(0) NAFSGL Installation List'!$D$3:$F$424, MATCH(D23,'(0) NAFSGL Installation List'!$E$3:$E$424,0), 1)), " ")</f>
        <v xml:space="preserve"> </v>
      </c>
      <c r="F23" s="380" t="str">
        <f>IFERROR(
  IF(
    INDEX('(0) NAFSGL Installation List'!$F$3:$F$424,
          MATCH($E23,'(0) NAFSGL Installation List'!$D$3:$D$424,0)
    )="OCONUS",
    INDEX('(0) NAFSGL Installation List'!$G$3:$G$424,
          MATCH($E23,'(0) NAFSGL Installation List'!$D$3:$D$424,0)
    ),
    IF(
      INDEX('(0) NAFSGL Installation List'!$F$3:$F$424,
            MATCH($E23,'(0) NAFSGL Installation List'!$D$3:$D$424,0)
      )="Expeditionary",
      IF(
        INDEX('(0) NAFSGL Installation List'!$H$3:$H$424,
              MATCH($E23,'(0) NAFSGL Installation List'!$D$3:$D$424,0)
        )="Not Applicable",
        INDEX('(0) NAFSGL Installation List'!$F$3:$F$424,
              MATCH($E23,'(0) NAFSGL Installation List'!$D$3:$D$424,0)
        ),
        INDEX('(0) NAFSGL Installation List'!$H$3:$H$424,
              MATCH($E23,'(0) NAFSGL Installation List'!$D$3:$D$424,0)
        )
      ),
      INDEX('(0) NAFSGL Installation List'!$F$3:$F$424,
            MATCH($E23,'(0) NAFSGL Installation List'!$D$3:$D$424,0)
      )
    )
  ),
"")</f>
        <v/>
      </c>
      <c r="G23" s="368"/>
      <c r="H23" s="368"/>
      <c r="I23" s="369"/>
      <c r="J23" s="348"/>
      <c r="K23" s="264"/>
      <c r="L23" s="245"/>
      <c r="M23" s="348"/>
      <c r="N23" s="370"/>
      <c r="O23" s="263"/>
      <c r="P23" s="371"/>
    </row>
    <row r="24" spans="3:16" ht="14.5" customHeight="1" x14ac:dyDescent="0.25">
      <c r="C24" s="367"/>
      <c r="D24" s="32"/>
      <c r="E24" s="380" t="str">
        <f>IFERROR((INDEX('(0) NAFSGL Installation List'!$D$3:$F$424, MATCH(D24,'(0) NAFSGL Installation List'!$E$3:$E$424,0), 1)), " ")</f>
        <v xml:space="preserve"> </v>
      </c>
      <c r="F24" s="380" t="str">
        <f>IFERROR(
  IF(
    INDEX('(0) NAFSGL Installation List'!$F$3:$F$424,
          MATCH($E24,'(0) NAFSGL Installation List'!$D$3:$D$424,0)
    )="OCONUS",
    INDEX('(0) NAFSGL Installation List'!$G$3:$G$424,
          MATCH($E24,'(0) NAFSGL Installation List'!$D$3:$D$424,0)
    ),
    IF(
      INDEX('(0) NAFSGL Installation List'!$F$3:$F$424,
            MATCH($E24,'(0) NAFSGL Installation List'!$D$3:$D$424,0)
      )="Expeditionary",
      IF(
        INDEX('(0) NAFSGL Installation List'!$H$3:$H$424,
              MATCH($E24,'(0) NAFSGL Installation List'!$D$3:$D$424,0)
        )="Not Applicable",
        INDEX('(0) NAFSGL Installation List'!$F$3:$F$424,
              MATCH($E24,'(0) NAFSGL Installation List'!$D$3:$D$424,0)
        ),
        INDEX('(0) NAFSGL Installation List'!$H$3:$H$424,
              MATCH($E24,'(0) NAFSGL Installation List'!$D$3:$D$424,0)
        )
      ),
      INDEX('(0) NAFSGL Installation List'!$F$3:$F$424,
            MATCH($E24,'(0) NAFSGL Installation List'!$D$3:$D$424,0)
      )
    )
  ),
"")</f>
        <v/>
      </c>
      <c r="G24" s="368"/>
      <c r="H24" s="368"/>
      <c r="I24" s="369"/>
      <c r="J24" s="348"/>
      <c r="K24" s="264"/>
      <c r="L24" s="245"/>
      <c r="M24" s="348"/>
      <c r="N24" s="370"/>
      <c r="O24" s="263"/>
      <c r="P24" s="371"/>
    </row>
    <row r="25" spans="3:16" ht="14.5" customHeight="1" x14ac:dyDescent="0.25">
      <c r="C25" s="367"/>
      <c r="D25" s="32"/>
      <c r="E25" s="380" t="str">
        <f>IFERROR((INDEX('(0) NAFSGL Installation List'!$D$3:$F$424, MATCH(D25,'(0) NAFSGL Installation List'!$E$3:$E$424,0), 1)), " ")</f>
        <v xml:space="preserve"> </v>
      </c>
      <c r="F25" s="380" t="str">
        <f>IFERROR(
  IF(
    INDEX('(0) NAFSGL Installation List'!$F$3:$F$424,
          MATCH($E25,'(0) NAFSGL Installation List'!$D$3:$D$424,0)
    )="OCONUS",
    INDEX('(0) NAFSGL Installation List'!$G$3:$G$424,
          MATCH($E25,'(0) NAFSGL Installation List'!$D$3:$D$424,0)
    ),
    IF(
      INDEX('(0) NAFSGL Installation List'!$F$3:$F$424,
            MATCH($E25,'(0) NAFSGL Installation List'!$D$3:$D$424,0)
      )="Expeditionary",
      IF(
        INDEX('(0) NAFSGL Installation List'!$H$3:$H$424,
              MATCH($E25,'(0) NAFSGL Installation List'!$D$3:$D$424,0)
        )="Not Applicable",
        INDEX('(0) NAFSGL Installation List'!$F$3:$F$424,
              MATCH($E25,'(0) NAFSGL Installation List'!$D$3:$D$424,0)
        ),
        INDEX('(0) NAFSGL Installation List'!$H$3:$H$424,
              MATCH($E25,'(0) NAFSGL Installation List'!$D$3:$D$424,0)
        )
      ),
      INDEX('(0) NAFSGL Installation List'!$F$3:$F$424,
            MATCH($E25,'(0) NAFSGL Installation List'!$D$3:$D$424,0)
      )
    )
  ),
"")</f>
        <v/>
      </c>
      <c r="G25" s="368"/>
      <c r="H25" s="368"/>
      <c r="I25" s="369"/>
      <c r="J25" s="348"/>
      <c r="K25" s="264"/>
      <c r="L25" s="245"/>
      <c r="M25" s="348"/>
      <c r="N25" s="370"/>
      <c r="O25" s="263"/>
      <c r="P25" s="371"/>
    </row>
    <row r="26" spans="3:16" ht="14.5" customHeight="1" x14ac:dyDescent="0.25">
      <c r="C26" s="367"/>
      <c r="D26" s="32"/>
      <c r="E26" s="380" t="str">
        <f>IFERROR((INDEX('(0) NAFSGL Installation List'!$D$3:$F$424, MATCH(D26,'(0) NAFSGL Installation List'!$E$3:$E$424,0), 1)), " ")</f>
        <v xml:space="preserve"> </v>
      </c>
      <c r="F26" s="380" t="str">
        <f>IFERROR(
  IF(
    INDEX('(0) NAFSGL Installation List'!$F$3:$F$424,
          MATCH($E26,'(0) NAFSGL Installation List'!$D$3:$D$424,0)
    )="OCONUS",
    INDEX('(0) NAFSGL Installation List'!$G$3:$G$424,
          MATCH($E26,'(0) NAFSGL Installation List'!$D$3:$D$424,0)
    ),
    IF(
      INDEX('(0) NAFSGL Installation List'!$F$3:$F$424,
            MATCH($E26,'(0) NAFSGL Installation List'!$D$3:$D$424,0)
      )="Expeditionary",
      IF(
        INDEX('(0) NAFSGL Installation List'!$H$3:$H$424,
              MATCH($E26,'(0) NAFSGL Installation List'!$D$3:$D$424,0)
        )="Not Applicable",
        INDEX('(0) NAFSGL Installation List'!$F$3:$F$424,
              MATCH($E26,'(0) NAFSGL Installation List'!$D$3:$D$424,0)
        ),
        INDEX('(0) NAFSGL Installation List'!$H$3:$H$424,
              MATCH($E26,'(0) NAFSGL Installation List'!$D$3:$D$424,0)
        )
      ),
      INDEX('(0) NAFSGL Installation List'!$F$3:$F$424,
            MATCH($E26,'(0) NAFSGL Installation List'!$D$3:$D$424,0)
      )
    )
  ),
"")</f>
        <v/>
      </c>
      <c r="G26" s="368"/>
      <c r="H26" s="368"/>
      <c r="I26" s="369"/>
      <c r="J26" s="348"/>
      <c r="K26" s="264"/>
      <c r="L26" s="245"/>
      <c r="M26" s="348"/>
      <c r="N26" s="370"/>
      <c r="O26" s="263"/>
      <c r="P26" s="371"/>
    </row>
    <row r="27" spans="3:16" ht="14.5" customHeight="1" x14ac:dyDescent="0.25">
      <c r="C27" s="367"/>
      <c r="D27" s="32"/>
      <c r="E27" s="380" t="str">
        <f>IFERROR((INDEX('(0) NAFSGL Installation List'!$D$3:$F$424, MATCH(D27,'(0) NAFSGL Installation List'!$E$3:$E$424,0), 1)), " ")</f>
        <v xml:space="preserve"> </v>
      </c>
      <c r="F27" s="380" t="str">
        <f>IFERROR(
  IF(
    INDEX('(0) NAFSGL Installation List'!$F$3:$F$424,
          MATCH($E27,'(0) NAFSGL Installation List'!$D$3:$D$424,0)
    )="OCONUS",
    INDEX('(0) NAFSGL Installation List'!$G$3:$G$424,
          MATCH($E27,'(0) NAFSGL Installation List'!$D$3:$D$424,0)
    ),
    IF(
      INDEX('(0) NAFSGL Installation List'!$F$3:$F$424,
            MATCH($E27,'(0) NAFSGL Installation List'!$D$3:$D$424,0)
      )="Expeditionary",
      IF(
        INDEX('(0) NAFSGL Installation List'!$H$3:$H$424,
              MATCH($E27,'(0) NAFSGL Installation List'!$D$3:$D$424,0)
        )="Not Applicable",
        INDEX('(0) NAFSGL Installation List'!$F$3:$F$424,
              MATCH($E27,'(0) NAFSGL Installation List'!$D$3:$D$424,0)
        ),
        INDEX('(0) NAFSGL Installation List'!$H$3:$H$424,
              MATCH($E27,'(0) NAFSGL Installation List'!$D$3:$D$424,0)
        )
      ),
      INDEX('(0) NAFSGL Installation List'!$F$3:$F$424,
            MATCH($E27,'(0) NAFSGL Installation List'!$D$3:$D$424,0)
      )
    )
  ),
"")</f>
        <v/>
      </c>
      <c r="G27" s="368"/>
      <c r="H27" s="368"/>
      <c r="I27" s="369"/>
      <c r="J27" s="348"/>
      <c r="K27" s="264"/>
      <c r="L27" s="245"/>
      <c r="M27" s="348"/>
      <c r="N27" s="370"/>
      <c r="O27" s="263"/>
      <c r="P27" s="371"/>
    </row>
    <row r="28" spans="3:16" ht="14.5" customHeight="1" x14ac:dyDescent="0.25">
      <c r="C28" s="367"/>
      <c r="D28" s="32"/>
      <c r="E28" s="380" t="str">
        <f>IFERROR((INDEX('(0) NAFSGL Installation List'!$D$3:$F$424, MATCH(D28,'(0) NAFSGL Installation List'!$E$3:$E$424,0), 1)), " ")</f>
        <v xml:space="preserve"> </v>
      </c>
      <c r="F28" s="380" t="str">
        <f>IFERROR(
  IF(
    INDEX('(0) NAFSGL Installation List'!$F$3:$F$424,
          MATCH($E28,'(0) NAFSGL Installation List'!$D$3:$D$424,0)
    )="OCONUS",
    INDEX('(0) NAFSGL Installation List'!$G$3:$G$424,
          MATCH($E28,'(0) NAFSGL Installation List'!$D$3:$D$424,0)
    ),
    IF(
      INDEX('(0) NAFSGL Installation List'!$F$3:$F$424,
            MATCH($E28,'(0) NAFSGL Installation List'!$D$3:$D$424,0)
      )="Expeditionary",
      IF(
        INDEX('(0) NAFSGL Installation List'!$H$3:$H$424,
              MATCH($E28,'(0) NAFSGL Installation List'!$D$3:$D$424,0)
        )="Not Applicable",
        INDEX('(0) NAFSGL Installation List'!$F$3:$F$424,
              MATCH($E28,'(0) NAFSGL Installation List'!$D$3:$D$424,0)
        ),
        INDEX('(0) NAFSGL Installation List'!$H$3:$H$424,
              MATCH($E28,'(0) NAFSGL Installation List'!$D$3:$D$424,0)
        )
      ),
      INDEX('(0) NAFSGL Installation List'!$F$3:$F$424,
            MATCH($E28,'(0) NAFSGL Installation List'!$D$3:$D$424,0)
      )
    )
  ),
"")</f>
        <v/>
      </c>
      <c r="G28" s="368"/>
      <c r="H28" s="368"/>
      <c r="I28" s="369"/>
      <c r="J28" s="348"/>
      <c r="K28" s="264"/>
      <c r="L28" s="245"/>
      <c r="M28" s="348"/>
      <c r="N28" s="370"/>
      <c r="O28" s="263"/>
      <c r="P28" s="371"/>
    </row>
    <row r="29" spans="3:16" ht="14.5" customHeight="1" x14ac:dyDescent="0.25">
      <c r="C29" s="367"/>
      <c r="D29" s="32"/>
      <c r="E29" s="380" t="str">
        <f>IFERROR((INDEX('(0) NAFSGL Installation List'!$D$3:$F$424, MATCH(D29,'(0) NAFSGL Installation List'!$E$3:$E$424,0), 1)), " ")</f>
        <v xml:space="preserve"> </v>
      </c>
      <c r="F29" s="380" t="str">
        <f>IFERROR(
  IF(
    INDEX('(0) NAFSGL Installation List'!$F$3:$F$424,
          MATCH($E29,'(0) NAFSGL Installation List'!$D$3:$D$424,0)
    )="OCONUS",
    INDEX('(0) NAFSGL Installation List'!$G$3:$G$424,
          MATCH($E29,'(0) NAFSGL Installation List'!$D$3:$D$424,0)
    ),
    IF(
      INDEX('(0) NAFSGL Installation List'!$F$3:$F$424,
            MATCH($E29,'(0) NAFSGL Installation List'!$D$3:$D$424,0)
      )="Expeditionary",
      IF(
        INDEX('(0) NAFSGL Installation List'!$H$3:$H$424,
              MATCH($E29,'(0) NAFSGL Installation List'!$D$3:$D$424,0)
        )="Not Applicable",
        INDEX('(0) NAFSGL Installation List'!$F$3:$F$424,
              MATCH($E29,'(0) NAFSGL Installation List'!$D$3:$D$424,0)
        ),
        INDEX('(0) NAFSGL Installation List'!$H$3:$H$424,
              MATCH($E29,'(0) NAFSGL Installation List'!$D$3:$D$424,0)
        )
      ),
      INDEX('(0) NAFSGL Installation List'!$F$3:$F$424,
            MATCH($E29,'(0) NAFSGL Installation List'!$D$3:$D$424,0)
      )
    )
  ),
"")</f>
        <v/>
      </c>
      <c r="G29" s="368"/>
      <c r="H29" s="368"/>
      <c r="I29" s="369"/>
      <c r="J29" s="348"/>
      <c r="K29" s="264"/>
      <c r="L29" s="245"/>
      <c r="M29" s="348"/>
      <c r="N29" s="370"/>
      <c r="O29" s="263"/>
      <c r="P29" s="371"/>
    </row>
    <row r="30" spans="3:16" ht="14.5" customHeight="1" x14ac:dyDescent="0.25">
      <c r="C30" s="367"/>
      <c r="D30" s="32"/>
      <c r="E30" s="380" t="str">
        <f>IFERROR((INDEX('(0) NAFSGL Installation List'!$D$3:$F$424, MATCH(D30,'(0) NAFSGL Installation List'!$E$3:$E$424,0), 1)), " ")</f>
        <v xml:space="preserve"> </v>
      </c>
      <c r="F30" s="380" t="str">
        <f>IFERROR(
  IF(
    INDEX('(0) NAFSGL Installation List'!$F$3:$F$424,
          MATCH($E30,'(0) NAFSGL Installation List'!$D$3:$D$424,0)
    )="OCONUS",
    INDEX('(0) NAFSGL Installation List'!$G$3:$G$424,
          MATCH($E30,'(0) NAFSGL Installation List'!$D$3:$D$424,0)
    ),
    IF(
      INDEX('(0) NAFSGL Installation List'!$F$3:$F$424,
            MATCH($E30,'(0) NAFSGL Installation List'!$D$3:$D$424,0)
      )="Expeditionary",
      IF(
        INDEX('(0) NAFSGL Installation List'!$H$3:$H$424,
              MATCH($E30,'(0) NAFSGL Installation List'!$D$3:$D$424,0)
        )="Not Applicable",
        INDEX('(0) NAFSGL Installation List'!$F$3:$F$424,
              MATCH($E30,'(0) NAFSGL Installation List'!$D$3:$D$424,0)
        ),
        INDEX('(0) NAFSGL Installation List'!$H$3:$H$424,
              MATCH($E30,'(0) NAFSGL Installation List'!$D$3:$D$424,0)
        )
      ),
      INDEX('(0) NAFSGL Installation List'!$F$3:$F$424,
            MATCH($E30,'(0) NAFSGL Installation List'!$D$3:$D$424,0)
      )
    )
  ),
"")</f>
        <v/>
      </c>
      <c r="G30" s="368"/>
      <c r="H30" s="368"/>
      <c r="I30" s="369"/>
      <c r="J30" s="348"/>
      <c r="K30" s="264"/>
      <c r="L30" s="245"/>
      <c r="M30" s="348"/>
      <c r="N30" s="370"/>
      <c r="O30" s="263"/>
      <c r="P30" s="371"/>
    </row>
    <row r="31" spans="3:16" ht="14.5" customHeight="1" x14ac:dyDescent="0.25">
      <c r="C31" s="367"/>
      <c r="D31" s="32"/>
      <c r="E31" s="380" t="str">
        <f>IFERROR((INDEX('(0) NAFSGL Installation List'!$D$3:$F$424, MATCH(D31,'(0) NAFSGL Installation List'!$E$3:$E$424,0), 1)), " ")</f>
        <v xml:space="preserve"> </v>
      </c>
      <c r="F31" s="380" t="str">
        <f>IFERROR(
  IF(
    INDEX('(0) NAFSGL Installation List'!$F$3:$F$424,
          MATCH($E31,'(0) NAFSGL Installation List'!$D$3:$D$424,0)
    )="OCONUS",
    INDEX('(0) NAFSGL Installation List'!$G$3:$G$424,
          MATCH($E31,'(0) NAFSGL Installation List'!$D$3:$D$424,0)
    ),
    IF(
      INDEX('(0) NAFSGL Installation List'!$F$3:$F$424,
            MATCH($E31,'(0) NAFSGL Installation List'!$D$3:$D$424,0)
      )="Expeditionary",
      IF(
        INDEX('(0) NAFSGL Installation List'!$H$3:$H$424,
              MATCH($E31,'(0) NAFSGL Installation List'!$D$3:$D$424,0)
        )="Not Applicable",
        INDEX('(0) NAFSGL Installation List'!$F$3:$F$424,
              MATCH($E31,'(0) NAFSGL Installation List'!$D$3:$D$424,0)
        ),
        INDEX('(0) NAFSGL Installation List'!$H$3:$H$424,
              MATCH($E31,'(0) NAFSGL Installation List'!$D$3:$D$424,0)
        )
      ),
      INDEX('(0) NAFSGL Installation List'!$F$3:$F$424,
            MATCH($E31,'(0) NAFSGL Installation List'!$D$3:$D$424,0)
      )
    )
  ),
"")</f>
        <v/>
      </c>
      <c r="G31" s="368"/>
      <c r="H31" s="368"/>
      <c r="I31" s="369"/>
      <c r="J31" s="348"/>
      <c r="K31" s="264"/>
      <c r="L31" s="245"/>
      <c r="M31" s="348"/>
      <c r="N31" s="370"/>
      <c r="O31" s="263"/>
      <c r="P31" s="371"/>
    </row>
    <row r="32" spans="3:16" ht="14.5" customHeight="1" x14ac:dyDescent="0.25">
      <c r="C32" s="367"/>
      <c r="D32" s="32"/>
      <c r="E32" s="380" t="str">
        <f>IFERROR((INDEX('(0) NAFSGL Installation List'!$D$3:$F$424, MATCH(D32,'(0) NAFSGL Installation List'!$E$3:$E$424,0), 1)), " ")</f>
        <v xml:space="preserve"> </v>
      </c>
      <c r="F32" s="380" t="str">
        <f>IFERROR(
  IF(
    INDEX('(0) NAFSGL Installation List'!$F$3:$F$424,
          MATCH($E32,'(0) NAFSGL Installation List'!$D$3:$D$424,0)
    )="OCONUS",
    INDEX('(0) NAFSGL Installation List'!$G$3:$G$424,
          MATCH($E32,'(0) NAFSGL Installation List'!$D$3:$D$424,0)
    ),
    IF(
      INDEX('(0) NAFSGL Installation List'!$F$3:$F$424,
            MATCH($E32,'(0) NAFSGL Installation List'!$D$3:$D$424,0)
      )="Expeditionary",
      IF(
        INDEX('(0) NAFSGL Installation List'!$H$3:$H$424,
              MATCH($E32,'(0) NAFSGL Installation List'!$D$3:$D$424,0)
        )="Not Applicable",
        INDEX('(0) NAFSGL Installation List'!$F$3:$F$424,
              MATCH($E32,'(0) NAFSGL Installation List'!$D$3:$D$424,0)
        ),
        INDEX('(0) NAFSGL Installation List'!$H$3:$H$424,
              MATCH($E32,'(0) NAFSGL Installation List'!$D$3:$D$424,0)
        )
      ),
      INDEX('(0) NAFSGL Installation List'!$F$3:$F$424,
            MATCH($E32,'(0) NAFSGL Installation List'!$D$3:$D$424,0)
      )
    )
  ),
"")</f>
        <v/>
      </c>
      <c r="G32" s="368"/>
      <c r="H32" s="368"/>
      <c r="I32" s="369"/>
      <c r="J32" s="348"/>
      <c r="K32" s="264"/>
      <c r="L32" s="245"/>
      <c r="M32" s="348"/>
      <c r="N32" s="370"/>
      <c r="O32" s="263"/>
      <c r="P32" s="371"/>
    </row>
    <row r="33" spans="1:16" ht="14.5" customHeight="1" x14ac:dyDescent="0.25">
      <c r="C33" s="367"/>
      <c r="D33" s="32"/>
      <c r="E33" s="380" t="str">
        <f>IFERROR((INDEX('(0) NAFSGL Installation List'!$D$3:$F$424, MATCH(D33,'(0) NAFSGL Installation List'!$E$3:$E$424,0), 1)), " ")</f>
        <v xml:space="preserve"> </v>
      </c>
      <c r="F33" s="380" t="str">
        <f>IFERROR(
  IF(
    INDEX('(0) NAFSGL Installation List'!$F$3:$F$424,
          MATCH($E33,'(0) NAFSGL Installation List'!$D$3:$D$424,0)
    )="OCONUS",
    INDEX('(0) NAFSGL Installation List'!$G$3:$G$424,
          MATCH($E33,'(0) NAFSGL Installation List'!$D$3:$D$424,0)
    ),
    IF(
      INDEX('(0) NAFSGL Installation List'!$F$3:$F$424,
            MATCH($E33,'(0) NAFSGL Installation List'!$D$3:$D$424,0)
      )="Expeditionary",
      IF(
        INDEX('(0) NAFSGL Installation List'!$H$3:$H$424,
              MATCH($E33,'(0) NAFSGL Installation List'!$D$3:$D$424,0)
        )="Not Applicable",
        INDEX('(0) NAFSGL Installation List'!$F$3:$F$424,
              MATCH($E33,'(0) NAFSGL Installation List'!$D$3:$D$424,0)
        ),
        INDEX('(0) NAFSGL Installation List'!$H$3:$H$424,
              MATCH($E33,'(0) NAFSGL Installation List'!$D$3:$D$424,0)
        )
      ),
      INDEX('(0) NAFSGL Installation List'!$F$3:$F$424,
            MATCH($E33,'(0) NAFSGL Installation List'!$D$3:$D$424,0)
      )
    )
  ),
"")</f>
        <v/>
      </c>
      <c r="G33" s="368"/>
      <c r="H33" s="368"/>
      <c r="I33" s="369"/>
      <c r="J33" s="348"/>
      <c r="K33" s="264"/>
      <c r="L33" s="245"/>
      <c r="M33" s="348"/>
      <c r="N33" s="370"/>
      <c r="O33" s="263"/>
      <c r="P33" s="371"/>
    </row>
    <row r="34" spans="1:16" ht="14.5" customHeight="1" x14ac:dyDescent="0.25">
      <c r="C34" s="367"/>
      <c r="D34" s="32"/>
      <c r="E34" s="380" t="str">
        <f>IFERROR((INDEX('(0) NAFSGL Installation List'!$D$3:$F$424, MATCH(D34,'(0) NAFSGL Installation List'!$E$3:$E$424,0), 1)), " ")</f>
        <v xml:space="preserve"> </v>
      </c>
      <c r="F34" s="380" t="str">
        <f>IFERROR(
  IF(
    INDEX('(0) NAFSGL Installation List'!$F$3:$F$424,
          MATCH($E34,'(0) NAFSGL Installation List'!$D$3:$D$424,0)
    )="OCONUS",
    INDEX('(0) NAFSGL Installation List'!$G$3:$G$424,
          MATCH($E34,'(0) NAFSGL Installation List'!$D$3:$D$424,0)
    ),
    IF(
      INDEX('(0) NAFSGL Installation List'!$F$3:$F$424,
            MATCH($E34,'(0) NAFSGL Installation List'!$D$3:$D$424,0)
      )="Expeditionary",
      IF(
        INDEX('(0) NAFSGL Installation List'!$H$3:$H$424,
              MATCH($E34,'(0) NAFSGL Installation List'!$D$3:$D$424,0)
        )="Not Applicable",
        INDEX('(0) NAFSGL Installation List'!$F$3:$F$424,
              MATCH($E34,'(0) NAFSGL Installation List'!$D$3:$D$424,0)
        ),
        INDEX('(0) NAFSGL Installation List'!$H$3:$H$424,
              MATCH($E34,'(0) NAFSGL Installation List'!$D$3:$D$424,0)
        )
      ),
      INDEX('(0) NAFSGL Installation List'!$F$3:$F$424,
            MATCH($E34,'(0) NAFSGL Installation List'!$D$3:$D$424,0)
      )
    )
  ),
"")</f>
        <v/>
      </c>
      <c r="G34" s="368"/>
      <c r="H34" s="368"/>
      <c r="I34" s="369"/>
      <c r="J34" s="348"/>
      <c r="K34" s="264"/>
      <c r="L34" s="245"/>
      <c r="M34" s="348"/>
      <c r="N34" s="370"/>
      <c r="O34" s="263"/>
      <c r="P34" s="371"/>
    </row>
    <row r="35" spans="1:16" ht="14.5" customHeight="1" x14ac:dyDescent="0.25">
      <c r="C35" s="367"/>
      <c r="D35" s="32"/>
      <c r="E35" s="380" t="str">
        <f>IFERROR((INDEX('(0) NAFSGL Installation List'!$D$3:$F$424, MATCH(D35,'(0) NAFSGL Installation List'!$E$3:$E$424,0), 1)), " ")</f>
        <v xml:space="preserve"> </v>
      </c>
      <c r="F35" s="380" t="str">
        <f>IFERROR(
  IF(
    INDEX('(0) NAFSGL Installation List'!$F$3:$F$424,
          MATCH($E35,'(0) NAFSGL Installation List'!$D$3:$D$424,0)
    )="OCONUS",
    INDEX('(0) NAFSGL Installation List'!$G$3:$G$424,
          MATCH($E35,'(0) NAFSGL Installation List'!$D$3:$D$424,0)
    ),
    IF(
      INDEX('(0) NAFSGL Installation List'!$F$3:$F$424,
            MATCH($E35,'(0) NAFSGL Installation List'!$D$3:$D$424,0)
      )="Expeditionary",
      IF(
        INDEX('(0) NAFSGL Installation List'!$H$3:$H$424,
              MATCH($E35,'(0) NAFSGL Installation List'!$D$3:$D$424,0)
        )="Not Applicable",
        INDEX('(0) NAFSGL Installation List'!$F$3:$F$424,
              MATCH($E35,'(0) NAFSGL Installation List'!$D$3:$D$424,0)
        ),
        INDEX('(0) NAFSGL Installation List'!$H$3:$H$424,
              MATCH($E35,'(0) NAFSGL Installation List'!$D$3:$D$424,0)
        )
      ),
      INDEX('(0) NAFSGL Installation List'!$F$3:$F$424,
            MATCH($E35,'(0) NAFSGL Installation List'!$D$3:$D$424,0)
      )
    )
  ),
"")</f>
        <v/>
      </c>
      <c r="G35" s="368"/>
      <c r="H35" s="368"/>
      <c r="I35" s="369"/>
      <c r="J35" s="348"/>
      <c r="K35" s="264"/>
      <c r="L35" s="245"/>
      <c r="M35" s="348"/>
      <c r="N35" s="370"/>
      <c r="O35" s="263"/>
      <c r="P35" s="371"/>
    </row>
    <row r="36" spans="1:16" ht="14.5" customHeight="1" x14ac:dyDescent="0.25">
      <c r="C36" s="367"/>
      <c r="D36" s="32"/>
      <c r="E36" s="380" t="str">
        <f>IFERROR((INDEX('(0) NAFSGL Installation List'!$D$3:$F$424, MATCH(D36,'(0) NAFSGL Installation List'!$E$3:$E$424,0), 1)), " ")</f>
        <v xml:space="preserve"> </v>
      </c>
      <c r="F36" s="380" t="str">
        <f>IFERROR(
  IF(
    INDEX('(0) NAFSGL Installation List'!$F$3:$F$424,
          MATCH($E36,'(0) NAFSGL Installation List'!$D$3:$D$424,0)
    )="OCONUS",
    INDEX('(0) NAFSGL Installation List'!$G$3:$G$424,
          MATCH($E36,'(0) NAFSGL Installation List'!$D$3:$D$424,0)
    ),
    IF(
      INDEX('(0) NAFSGL Installation List'!$F$3:$F$424,
            MATCH($E36,'(0) NAFSGL Installation List'!$D$3:$D$424,0)
      )="Expeditionary",
      IF(
        INDEX('(0) NAFSGL Installation List'!$H$3:$H$424,
              MATCH($E36,'(0) NAFSGL Installation List'!$D$3:$D$424,0)
        )="Not Applicable",
        INDEX('(0) NAFSGL Installation List'!$F$3:$F$424,
              MATCH($E36,'(0) NAFSGL Installation List'!$D$3:$D$424,0)
        ),
        INDEX('(0) NAFSGL Installation List'!$H$3:$H$424,
              MATCH($E36,'(0) NAFSGL Installation List'!$D$3:$D$424,0)
        )
      ),
      INDEX('(0) NAFSGL Installation List'!$F$3:$F$424,
            MATCH($E36,'(0) NAFSGL Installation List'!$D$3:$D$424,0)
      )
    )
  ),
"")</f>
        <v/>
      </c>
      <c r="G36" s="368"/>
      <c r="H36" s="368"/>
      <c r="I36" s="369"/>
      <c r="J36" s="348"/>
      <c r="K36" s="264"/>
      <c r="L36" s="245"/>
      <c r="M36" s="348"/>
      <c r="N36" s="370"/>
      <c r="O36" s="263"/>
      <c r="P36" s="371"/>
    </row>
    <row r="37" spans="1:16" ht="14.5" customHeight="1" x14ac:dyDescent="0.25">
      <c r="C37" s="367"/>
      <c r="D37" s="32"/>
      <c r="E37" s="380" t="str">
        <f>IFERROR((INDEX('(0) NAFSGL Installation List'!$D$3:$F$424, MATCH(D37,'(0) NAFSGL Installation List'!$E$3:$E$424,0), 1)), " ")</f>
        <v xml:space="preserve"> </v>
      </c>
      <c r="F37" s="380" t="str">
        <f>IFERROR(
  IF(
    INDEX('(0) NAFSGL Installation List'!$F$3:$F$424,
          MATCH($E37,'(0) NAFSGL Installation List'!$D$3:$D$424,0)
    )="OCONUS",
    INDEX('(0) NAFSGL Installation List'!$G$3:$G$424,
          MATCH($E37,'(0) NAFSGL Installation List'!$D$3:$D$424,0)
    ),
    IF(
      INDEX('(0) NAFSGL Installation List'!$F$3:$F$424,
            MATCH($E37,'(0) NAFSGL Installation List'!$D$3:$D$424,0)
      )="Expeditionary",
      IF(
        INDEX('(0) NAFSGL Installation List'!$H$3:$H$424,
              MATCH($E37,'(0) NAFSGL Installation List'!$D$3:$D$424,0)
        )="Not Applicable",
        INDEX('(0) NAFSGL Installation List'!$F$3:$F$424,
              MATCH($E37,'(0) NAFSGL Installation List'!$D$3:$D$424,0)
        ),
        INDEX('(0) NAFSGL Installation List'!$H$3:$H$424,
              MATCH($E37,'(0) NAFSGL Installation List'!$D$3:$D$424,0)
        )
      ),
      INDEX('(0) NAFSGL Installation List'!$F$3:$F$424,
            MATCH($E37,'(0) NAFSGL Installation List'!$D$3:$D$424,0)
      )
    )
  ),
"")</f>
        <v/>
      </c>
      <c r="G37" s="368"/>
      <c r="H37" s="368"/>
      <c r="I37" s="369"/>
      <c r="J37" s="348"/>
      <c r="K37" s="264"/>
      <c r="L37" s="245"/>
      <c r="M37" s="348"/>
      <c r="N37" s="370"/>
      <c r="O37" s="263"/>
      <c r="P37" s="371"/>
    </row>
    <row r="38" spans="1:16" ht="14.5" customHeight="1" x14ac:dyDescent="0.25">
      <c r="C38" s="367"/>
      <c r="D38" s="32"/>
      <c r="E38" s="380" t="str">
        <f>IFERROR((INDEX('(0) NAFSGL Installation List'!$D$3:$F$424, MATCH(D38,'(0) NAFSGL Installation List'!$E$3:$E$424,0), 1)), " ")</f>
        <v xml:space="preserve"> </v>
      </c>
      <c r="F38" s="380" t="str">
        <f>IFERROR(
  IF(
    INDEX('(0) NAFSGL Installation List'!$F$3:$F$424,
          MATCH($E38,'(0) NAFSGL Installation List'!$D$3:$D$424,0)
    )="OCONUS",
    INDEX('(0) NAFSGL Installation List'!$G$3:$G$424,
          MATCH($E38,'(0) NAFSGL Installation List'!$D$3:$D$424,0)
    ),
    IF(
      INDEX('(0) NAFSGL Installation List'!$F$3:$F$424,
            MATCH($E38,'(0) NAFSGL Installation List'!$D$3:$D$424,0)
      )="Expeditionary",
      IF(
        INDEX('(0) NAFSGL Installation List'!$H$3:$H$424,
              MATCH($E38,'(0) NAFSGL Installation List'!$D$3:$D$424,0)
        )="Not Applicable",
        INDEX('(0) NAFSGL Installation List'!$F$3:$F$424,
              MATCH($E38,'(0) NAFSGL Installation List'!$D$3:$D$424,0)
        ),
        INDEX('(0) NAFSGL Installation List'!$H$3:$H$424,
              MATCH($E38,'(0) NAFSGL Installation List'!$D$3:$D$424,0)
        )
      ),
      INDEX('(0) NAFSGL Installation List'!$F$3:$F$424,
            MATCH($E38,'(0) NAFSGL Installation List'!$D$3:$D$424,0)
      )
    )
  ),
"")</f>
        <v/>
      </c>
      <c r="G38" s="368"/>
      <c r="H38" s="368"/>
      <c r="I38" s="369"/>
      <c r="J38" s="348"/>
      <c r="K38" s="264"/>
      <c r="L38" s="245"/>
      <c r="M38" s="348"/>
      <c r="N38" s="370"/>
      <c r="O38" s="263"/>
      <c r="P38" s="371"/>
    </row>
    <row r="39" spans="1:16" ht="14.5" customHeight="1" x14ac:dyDescent="0.25">
      <c r="C39" s="367"/>
      <c r="D39" s="32"/>
      <c r="E39" s="380" t="str">
        <f>IFERROR((INDEX('(0) NAFSGL Installation List'!$D$3:$F$424, MATCH(D39,'(0) NAFSGL Installation List'!$E$3:$E$424,0), 1)), " ")</f>
        <v xml:space="preserve"> </v>
      </c>
      <c r="F39" s="380" t="str">
        <f>IFERROR(
  IF(
    INDEX('(0) NAFSGL Installation List'!$F$3:$F$424,
          MATCH($E39,'(0) NAFSGL Installation List'!$D$3:$D$424,0)
    )="OCONUS",
    INDEX('(0) NAFSGL Installation List'!$G$3:$G$424,
          MATCH($E39,'(0) NAFSGL Installation List'!$D$3:$D$424,0)
    ),
    IF(
      INDEX('(0) NAFSGL Installation List'!$F$3:$F$424,
            MATCH($E39,'(0) NAFSGL Installation List'!$D$3:$D$424,0)
      )="Expeditionary",
      IF(
        INDEX('(0) NAFSGL Installation List'!$H$3:$H$424,
              MATCH($E39,'(0) NAFSGL Installation List'!$D$3:$D$424,0)
        )="Not Applicable",
        INDEX('(0) NAFSGL Installation List'!$F$3:$F$424,
              MATCH($E39,'(0) NAFSGL Installation List'!$D$3:$D$424,0)
        ),
        INDEX('(0) NAFSGL Installation List'!$H$3:$H$424,
              MATCH($E39,'(0) NAFSGL Installation List'!$D$3:$D$424,0)
        )
      ),
      INDEX('(0) NAFSGL Installation List'!$F$3:$F$424,
            MATCH($E39,'(0) NAFSGL Installation List'!$D$3:$D$424,0)
      )
    )
  ),
"")</f>
        <v/>
      </c>
      <c r="G39" s="368"/>
      <c r="H39" s="368"/>
      <c r="I39" s="369"/>
      <c r="J39" s="348"/>
      <c r="K39" s="264"/>
      <c r="L39" s="245"/>
      <c r="M39" s="348"/>
      <c r="N39" s="370"/>
      <c r="O39" s="263"/>
      <c r="P39" s="371"/>
    </row>
    <row r="40" spans="1:16" ht="14.5" customHeight="1" x14ac:dyDescent="0.25">
      <c r="C40" s="367"/>
      <c r="D40" s="32"/>
      <c r="E40" s="380" t="str">
        <f>IFERROR((INDEX('(0) NAFSGL Installation List'!$D$3:$F$424, MATCH(D40,'(0) NAFSGL Installation List'!$E$3:$E$424,0), 1)), " ")</f>
        <v xml:space="preserve"> </v>
      </c>
      <c r="F40" s="380" t="str">
        <f>IFERROR(
  IF(
    INDEX('(0) NAFSGL Installation List'!$F$3:$F$424,
          MATCH($E40,'(0) NAFSGL Installation List'!$D$3:$D$424,0)
    )="OCONUS",
    INDEX('(0) NAFSGL Installation List'!$G$3:$G$424,
          MATCH($E40,'(0) NAFSGL Installation List'!$D$3:$D$424,0)
    ),
    IF(
      INDEX('(0) NAFSGL Installation List'!$F$3:$F$424,
            MATCH($E40,'(0) NAFSGL Installation List'!$D$3:$D$424,0)
      )="Expeditionary",
      IF(
        INDEX('(0) NAFSGL Installation List'!$H$3:$H$424,
              MATCH($E40,'(0) NAFSGL Installation List'!$D$3:$D$424,0)
        )="Not Applicable",
        INDEX('(0) NAFSGL Installation List'!$F$3:$F$424,
              MATCH($E40,'(0) NAFSGL Installation List'!$D$3:$D$424,0)
        ),
        INDEX('(0) NAFSGL Installation List'!$H$3:$H$424,
              MATCH($E40,'(0) NAFSGL Installation List'!$D$3:$D$424,0)
        )
      ),
      INDEX('(0) NAFSGL Installation List'!$F$3:$F$424,
            MATCH($E40,'(0) NAFSGL Installation List'!$D$3:$D$424,0)
      )
    )
  ),
"")</f>
        <v/>
      </c>
      <c r="G40" s="368"/>
      <c r="H40" s="368"/>
      <c r="I40" s="369"/>
      <c r="J40" s="348"/>
      <c r="K40" s="264"/>
      <c r="L40" s="245"/>
      <c r="M40" s="348"/>
      <c r="N40" s="370"/>
      <c r="O40" s="263"/>
      <c r="P40" s="371"/>
    </row>
    <row r="41" spans="1:16" ht="14.5" customHeight="1" x14ac:dyDescent="0.25">
      <c r="C41" s="367"/>
      <c r="D41" s="32"/>
      <c r="E41" s="380" t="str">
        <f>IFERROR((INDEX('(0) NAFSGL Installation List'!$D$3:$F$424, MATCH(D41,'(0) NAFSGL Installation List'!$E$3:$E$424,0), 1)), " ")</f>
        <v xml:space="preserve"> </v>
      </c>
      <c r="F41" s="380" t="str">
        <f>IFERROR(
  IF(
    INDEX('(0) NAFSGL Installation List'!$F$3:$F$424,
          MATCH($E41,'(0) NAFSGL Installation List'!$D$3:$D$424,0)
    )="OCONUS",
    INDEX('(0) NAFSGL Installation List'!$G$3:$G$424,
          MATCH($E41,'(0) NAFSGL Installation List'!$D$3:$D$424,0)
    ),
    IF(
      INDEX('(0) NAFSGL Installation List'!$F$3:$F$424,
            MATCH($E41,'(0) NAFSGL Installation List'!$D$3:$D$424,0)
      )="Expeditionary",
      IF(
        INDEX('(0) NAFSGL Installation List'!$H$3:$H$424,
              MATCH($E41,'(0) NAFSGL Installation List'!$D$3:$D$424,0)
        )="Not Applicable",
        INDEX('(0) NAFSGL Installation List'!$F$3:$F$424,
              MATCH($E41,'(0) NAFSGL Installation List'!$D$3:$D$424,0)
        ),
        INDEX('(0) NAFSGL Installation List'!$H$3:$H$424,
              MATCH($E41,'(0) NAFSGL Installation List'!$D$3:$D$424,0)
        )
      ),
      INDEX('(0) NAFSGL Installation List'!$F$3:$F$424,
            MATCH($E41,'(0) NAFSGL Installation List'!$D$3:$D$424,0)
      )
    )
  ),
"")</f>
        <v/>
      </c>
      <c r="G41" s="368"/>
      <c r="H41" s="368"/>
      <c r="I41" s="369"/>
      <c r="J41" s="348"/>
      <c r="K41" s="264"/>
      <c r="L41" s="245"/>
      <c r="M41" s="348"/>
      <c r="N41" s="370"/>
      <c r="O41" s="263"/>
      <c r="P41" s="371"/>
    </row>
    <row r="42" spans="1:16" ht="14.5" customHeight="1" x14ac:dyDescent="0.25">
      <c r="C42" s="367"/>
      <c r="D42" s="32"/>
      <c r="E42" s="380" t="str">
        <f>IFERROR((INDEX('(0) NAFSGL Installation List'!$D$3:$F$424, MATCH(D42,'(0) NAFSGL Installation List'!$E$3:$E$424,0), 1)), " ")</f>
        <v xml:space="preserve"> </v>
      </c>
      <c r="F42" s="380" t="str">
        <f>IFERROR(
  IF(
    INDEX('(0) NAFSGL Installation List'!$F$3:$F$424,
          MATCH($E42,'(0) NAFSGL Installation List'!$D$3:$D$424,0)
    )="OCONUS",
    INDEX('(0) NAFSGL Installation List'!$G$3:$G$424,
          MATCH($E42,'(0) NAFSGL Installation List'!$D$3:$D$424,0)
    ),
    IF(
      INDEX('(0) NAFSGL Installation List'!$F$3:$F$424,
            MATCH($E42,'(0) NAFSGL Installation List'!$D$3:$D$424,0)
      )="Expeditionary",
      IF(
        INDEX('(0) NAFSGL Installation List'!$H$3:$H$424,
              MATCH($E42,'(0) NAFSGL Installation List'!$D$3:$D$424,0)
        )="Not Applicable",
        INDEX('(0) NAFSGL Installation List'!$F$3:$F$424,
              MATCH($E42,'(0) NAFSGL Installation List'!$D$3:$D$424,0)
        ),
        INDEX('(0) NAFSGL Installation List'!$H$3:$H$424,
              MATCH($E42,'(0) NAFSGL Installation List'!$D$3:$D$424,0)
        )
      ),
      INDEX('(0) NAFSGL Installation List'!$F$3:$F$424,
            MATCH($E42,'(0) NAFSGL Installation List'!$D$3:$D$424,0)
      )
    )
  ),
"")</f>
        <v/>
      </c>
      <c r="G42" s="368"/>
      <c r="H42" s="368"/>
      <c r="I42" s="369"/>
      <c r="J42" s="348"/>
      <c r="K42" s="264"/>
      <c r="L42" s="245"/>
      <c r="M42" s="348"/>
      <c r="N42" s="370"/>
      <c r="O42" s="263"/>
      <c r="P42" s="371"/>
    </row>
    <row r="43" spans="1:16" x14ac:dyDescent="0.25">
      <c r="A43" s="210" t="s">
        <v>1578</v>
      </c>
      <c r="B43" s="211"/>
      <c r="C43" s="211"/>
      <c r="D43" s="211"/>
      <c r="E43" s="211"/>
      <c r="F43" s="211"/>
      <c r="G43" s="211"/>
      <c r="H43" s="211"/>
      <c r="I43" s="211"/>
      <c r="J43" s="211"/>
      <c r="K43" s="211"/>
      <c r="L43" s="211"/>
      <c r="M43" s="211"/>
      <c r="N43" s="211"/>
      <c r="O43" s="211"/>
      <c r="P43" s="211"/>
    </row>
    <row r="45" spans="1:16" x14ac:dyDescent="0.25">
      <c r="B45" s="23"/>
      <c r="C45" s="23"/>
      <c r="D45" s="23"/>
      <c r="E45" s="23"/>
      <c r="F45" s="23"/>
      <c r="G45" s="23"/>
      <c r="H45" s="23"/>
      <c r="I45" s="23"/>
    </row>
    <row r="46" spans="1:16" x14ac:dyDescent="0.25">
      <c r="B46" s="23"/>
      <c r="C46" s="23"/>
      <c r="D46" s="23"/>
      <c r="E46" s="23"/>
      <c r="F46" s="23"/>
      <c r="G46" s="23"/>
      <c r="H46" s="23"/>
      <c r="I46" s="23"/>
    </row>
    <row r="47" spans="1:16" ht="13" x14ac:dyDescent="0.3">
      <c r="A47" s="41"/>
      <c r="B47" s="23"/>
      <c r="C47" s="23"/>
      <c r="D47" s="23"/>
      <c r="E47" s="23"/>
      <c r="F47" s="23"/>
      <c r="G47" s="23"/>
      <c r="H47" s="23"/>
      <c r="I47" s="23"/>
    </row>
    <row r="48" spans="1:16" x14ac:dyDescent="0.25">
      <c r="A48" s="42"/>
      <c r="B48" s="23"/>
      <c r="C48" s="23"/>
      <c r="D48" s="23"/>
      <c r="E48" s="23"/>
      <c r="F48" s="23"/>
      <c r="G48" s="23"/>
      <c r="H48" s="23"/>
      <c r="I48" s="23"/>
    </row>
    <row r="49" spans="1:9" x14ac:dyDescent="0.25">
      <c r="A49" s="42"/>
      <c r="B49" s="23"/>
      <c r="C49" s="23"/>
      <c r="D49" s="23"/>
      <c r="E49" s="23"/>
      <c r="F49" s="23"/>
      <c r="G49" s="23"/>
      <c r="H49" s="23"/>
      <c r="I49" s="23"/>
    </row>
    <row r="50" spans="1:9" x14ac:dyDescent="0.25">
      <c r="A50" s="42"/>
      <c r="B50" s="23"/>
      <c r="C50" s="23"/>
      <c r="D50" s="23"/>
      <c r="E50" s="23"/>
      <c r="F50" s="23"/>
      <c r="G50" s="23"/>
      <c r="H50" s="23"/>
      <c r="I50" s="23"/>
    </row>
    <row r="51" spans="1:9" x14ac:dyDescent="0.25">
      <c r="A51" s="42"/>
      <c r="B51" s="23"/>
      <c r="C51" s="23"/>
      <c r="D51" s="23"/>
      <c r="E51" s="23"/>
      <c r="F51" s="23"/>
      <c r="G51" s="23"/>
      <c r="H51" s="23"/>
      <c r="I51" s="23"/>
    </row>
    <row r="52" spans="1:9" ht="13" x14ac:dyDescent="0.3">
      <c r="A52" s="41"/>
      <c r="B52" s="23"/>
      <c r="C52" s="23"/>
      <c r="D52" s="23"/>
      <c r="E52" s="23"/>
      <c r="F52" s="23"/>
      <c r="G52" s="23"/>
      <c r="H52" s="23"/>
      <c r="I52" s="23"/>
    </row>
    <row r="53" spans="1:9" x14ac:dyDescent="0.25">
      <c r="A53" s="42"/>
      <c r="B53" s="23"/>
      <c r="C53" s="23"/>
      <c r="D53" s="23"/>
      <c r="E53" s="23"/>
      <c r="F53" s="23"/>
      <c r="G53" s="23"/>
      <c r="H53" s="23"/>
      <c r="I53" s="23"/>
    </row>
    <row r="54" spans="1:9" x14ac:dyDescent="0.25">
      <c r="A54" s="42"/>
      <c r="B54" s="23"/>
      <c r="C54" s="23"/>
      <c r="D54" s="23"/>
      <c r="E54" s="23"/>
      <c r="F54" s="23"/>
      <c r="G54" s="23"/>
      <c r="H54" s="23"/>
      <c r="I54" s="23"/>
    </row>
    <row r="55" spans="1:9" ht="13" x14ac:dyDescent="0.3">
      <c r="A55" s="41"/>
      <c r="B55" s="23"/>
      <c r="C55" s="23"/>
      <c r="D55" s="23"/>
      <c r="E55" s="23"/>
      <c r="F55" s="23"/>
      <c r="G55" s="23"/>
      <c r="H55" s="23"/>
      <c r="I55" s="23"/>
    </row>
    <row r="56" spans="1:9" x14ac:dyDescent="0.25">
      <c r="A56" s="42"/>
      <c r="B56" s="23"/>
      <c r="C56" s="23"/>
      <c r="D56" s="23"/>
      <c r="E56" s="23"/>
      <c r="F56" s="23"/>
      <c r="G56" s="23"/>
      <c r="H56" s="23"/>
      <c r="I56" s="23"/>
    </row>
    <row r="57" spans="1:9" x14ac:dyDescent="0.25">
      <c r="A57" s="42"/>
      <c r="B57" s="23"/>
      <c r="C57" s="23"/>
      <c r="D57" s="23"/>
      <c r="E57" s="23"/>
      <c r="F57" s="23"/>
      <c r="G57" s="23"/>
      <c r="H57" s="23"/>
      <c r="I57" s="23"/>
    </row>
    <row r="58" spans="1:9" ht="13" x14ac:dyDescent="0.3">
      <c r="A58" s="41"/>
      <c r="B58" s="23"/>
      <c r="C58" s="23"/>
      <c r="D58" s="23"/>
      <c r="E58" s="23"/>
      <c r="F58" s="23"/>
      <c r="G58" s="23"/>
      <c r="H58" s="23"/>
      <c r="I58" s="23"/>
    </row>
    <row r="59" spans="1:9" x14ac:dyDescent="0.25">
      <c r="A59" s="42"/>
      <c r="B59" s="23"/>
      <c r="C59" s="23"/>
      <c r="D59" s="23"/>
      <c r="E59" s="23"/>
      <c r="F59" s="23"/>
      <c r="G59" s="23"/>
      <c r="H59" s="23"/>
      <c r="I59" s="23"/>
    </row>
    <row r="60" spans="1:9" x14ac:dyDescent="0.25">
      <c r="A60" s="42"/>
      <c r="B60" s="23"/>
      <c r="C60" s="23"/>
      <c r="D60" s="23"/>
      <c r="E60" s="23"/>
      <c r="F60" s="23"/>
      <c r="G60" s="23"/>
      <c r="H60" s="23"/>
      <c r="I60" s="23"/>
    </row>
    <row r="61" spans="1:9" x14ac:dyDescent="0.25">
      <c r="A61" s="42"/>
      <c r="B61" s="23"/>
      <c r="C61" s="23"/>
      <c r="D61" s="23"/>
      <c r="E61" s="23"/>
      <c r="F61" s="23"/>
      <c r="G61" s="23"/>
      <c r="H61" s="23"/>
      <c r="I61" s="23"/>
    </row>
    <row r="62" spans="1:9" x14ac:dyDescent="0.25">
      <c r="A62" s="42"/>
      <c r="B62" s="23"/>
      <c r="C62" s="23"/>
      <c r="D62" s="23"/>
      <c r="E62" s="23"/>
      <c r="F62" s="23"/>
      <c r="G62" s="23"/>
      <c r="H62" s="23"/>
      <c r="I62" s="23"/>
    </row>
    <row r="63" spans="1:9" x14ac:dyDescent="0.25">
      <c r="A63" s="23"/>
      <c r="B63" s="23"/>
      <c r="C63" s="23"/>
      <c r="D63" s="23"/>
      <c r="E63" s="23"/>
      <c r="F63" s="23"/>
      <c r="G63" s="23"/>
      <c r="H63" s="23"/>
      <c r="I63" s="23"/>
    </row>
    <row r="64" spans="1:9" x14ac:dyDescent="0.25">
      <c r="A64" s="42"/>
    </row>
    <row r="65" spans="1:1" x14ac:dyDescent="0.25">
      <c r="A65" s="23"/>
    </row>
  </sheetData>
  <sheetProtection sheet="1" objects="1" scenarios="1"/>
  <autoFilter ref="A12:P12" xr:uid="{00000000-0009-0000-0000-000007000000}"/>
  <dataValidations count="1">
    <dataValidation type="list" allowBlank="1" showInputMessage="1" showErrorMessage="1" sqref="G43:G1048576 E43:E1048576" xr:uid="{D90AE721-393D-41BA-A973-37BC720ACD8F}">
      <formula1>#REF!</formula1>
    </dataValidation>
  </dataValidations>
  <printOptions horizontalCentered="1"/>
  <pageMargins left="0.25" right="0.25" top="0.75" bottom="0.75" header="0.3" footer="0.3"/>
  <pageSetup scale="35" orientation="landscape" r:id="rId1"/>
  <headerFooter alignWithMargins="0">
    <oddFooter>&amp;R (6) Cost and Scope Change</oddFooter>
  </headerFooter>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700-000004000000}">
          <x14:formula1>
            <xm:f>'O:\ASD (M&amp;RA)\MC&amp;FP\MWR &amp; Resale\4.NAF Policy (103-01.2)\Construction Prgms\1-Annual to Congress by FY\FY2023\1_Service &amp; DeCA Original Submissions\CNIC\[CNIC Att 3 - Construction Program Workbook.xlsx]Data Elements'!#REF!</xm:f>
          </x14:formula1>
          <xm:sqref>O16:O17 L16:L17 L21:L22 L26:L27 L31:L32 L36:L37 L41:L42 O21:O22 O26:O27 O31:O32 O36:O37 O41:O42</xm:sqref>
        </x14:dataValidation>
        <x14:dataValidation type="list" allowBlank="1" showInputMessage="1" showErrorMessage="1" xr:uid="{4115B948-1ED2-4318-BF2F-D2E220DC0F2C}">
          <x14:formula1>
            <xm:f>'(0) NAFSGL Installation List'!$E$3:$E$424</xm:f>
          </x14:formula1>
          <xm:sqref>D13:D42</xm:sqref>
        </x14:dataValidation>
        <x14:dataValidation type="list" allowBlank="1" showInputMessage="1" showErrorMessage="1" xr:uid="{00000000-0002-0000-0700-000003000000}">
          <x14:formula1>
            <xm:f>'Data Elements'!$B$2:$B$19</xm:f>
          </x14:formula1>
          <xm:sqref>O13:O15 L38:L40 L13:L15 L18:L20 L23:L25 L28:L30 L33:L35 O18:O20 O23:O25 O28:O30 O33:O35 O38:O40</xm:sqref>
        </x14:dataValidation>
        <x14:dataValidation type="list" allowBlank="1" showInputMessage="1" showErrorMessage="1" xr:uid="{DB84BA3F-32B1-4AE3-9CC0-47A6101EBF1D}">
          <x14:formula1>
            <xm:f>'Data Elements'!$A$2:$A$5</xm:f>
          </x14:formula1>
          <xm:sqref>B13:B42</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I44"/>
  <sheetViews>
    <sheetView zoomScaleNormal="100" workbookViewId="0"/>
  </sheetViews>
  <sheetFormatPr defaultRowHeight="12.5" x14ac:dyDescent="0.25"/>
  <cols>
    <col min="1" max="1" width="14.7265625" bestFit="1" customWidth="1"/>
    <col min="2" max="2" width="19.453125" customWidth="1"/>
    <col min="3" max="3" width="37.81640625" customWidth="1"/>
    <col min="4" max="4" width="14.453125" style="357" customWidth="1"/>
    <col min="5" max="5" width="14.1796875" style="357" customWidth="1"/>
    <col min="6" max="6" width="31.453125" customWidth="1"/>
    <col min="7" max="7" width="22.1796875" bestFit="1" customWidth="1"/>
    <col min="8" max="8" width="15.81640625" bestFit="1" customWidth="1"/>
    <col min="9" max="9" width="13.1796875" bestFit="1" customWidth="1"/>
  </cols>
  <sheetData>
    <row r="1" spans="1:9" ht="17.5" x14ac:dyDescent="0.35">
      <c r="A1" s="2" t="s">
        <v>1758</v>
      </c>
      <c r="B1" s="2"/>
      <c r="C1" s="2"/>
      <c r="D1" s="2"/>
      <c r="E1" s="2"/>
      <c r="F1" s="2"/>
      <c r="G1" s="2"/>
      <c r="H1" s="2"/>
      <c r="I1" s="2"/>
    </row>
    <row r="2" spans="1:9" ht="17.5" x14ac:dyDescent="0.35">
      <c r="A2" s="2" t="s">
        <v>1579</v>
      </c>
      <c r="B2" s="2"/>
      <c r="C2" s="2"/>
      <c r="D2" s="2"/>
      <c r="E2" s="2"/>
      <c r="F2" s="2"/>
      <c r="G2" s="2"/>
      <c r="H2" s="2"/>
      <c r="I2" s="2"/>
    </row>
    <row r="3" spans="1:9" ht="17.5" x14ac:dyDescent="0.35">
      <c r="A3" s="1" t="s">
        <v>1783</v>
      </c>
      <c r="B3" s="1"/>
      <c r="C3" s="1"/>
      <c r="D3" s="1"/>
      <c r="E3" s="1"/>
      <c r="F3" s="1"/>
      <c r="G3" s="1"/>
      <c r="H3" s="1"/>
      <c r="I3" s="1"/>
    </row>
    <row r="4" spans="1:9" ht="17.5" x14ac:dyDescent="0.35">
      <c r="A4" s="214"/>
      <c r="B4" s="215" t="s">
        <v>1513</v>
      </c>
      <c r="C4" s="215"/>
      <c r="D4" s="216"/>
      <c r="E4" s="216"/>
      <c r="F4" s="216"/>
      <c r="G4" s="216"/>
      <c r="H4" s="216"/>
      <c r="I4" s="216"/>
    </row>
    <row r="5" spans="1:9" ht="15" x14ac:dyDescent="0.3">
      <c r="A5" s="218" t="s">
        <v>1514</v>
      </c>
      <c r="B5" s="9" t="s">
        <v>1515</v>
      </c>
      <c r="C5" s="9"/>
      <c r="D5" s="10"/>
      <c r="E5" s="10"/>
      <c r="F5" s="10"/>
      <c r="G5" s="10"/>
      <c r="H5" s="10"/>
      <c r="I5" s="10"/>
    </row>
    <row r="6" spans="1:9" ht="15" x14ac:dyDescent="0.3">
      <c r="A6" s="218"/>
      <c r="B6" s="9" t="s">
        <v>1580</v>
      </c>
      <c r="C6" s="9"/>
      <c r="D6" s="10"/>
      <c r="E6" s="10"/>
      <c r="F6" s="10"/>
      <c r="G6" s="10"/>
      <c r="H6" s="10"/>
      <c r="I6" s="10"/>
    </row>
    <row r="7" spans="1:9" ht="15" x14ac:dyDescent="0.3">
      <c r="A7" s="218"/>
      <c r="B7" s="9" t="s">
        <v>1581</v>
      </c>
      <c r="C7" s="9"/>
      <c r="D7" s="10"/>
      <c r="E7" s="10"/>
      <c r="F7" s="10"/>
      <c r="G7" s="10"/>
      <c r="H7" s="10"/>
      <c r="I7" s="10"/>
    </row>
    <row r="8" spans="1:9" ht="15" x14ac:dyDescent="0.3">
      <c r="A8" s="218"/>
      <c r="B8" s="9" t="s">
        <v>1555</v>
      </c>
      <c r="C8" s="9"/>
      <c r="D8" s="10"/>
      <c r="E8" s="10"/>
      <c r="F8" s="10"/>
      <c r="G8" s="10"/>
      <c r="H8" s="10"/>
      <c r="I8" s="10"/>
    </row>
    <row r="9" spans="1:9" ht="15" x14ac:dyDescent="0.3">
      <c r="A9" s="218"/>
      <c r="B9" s="9" t="s">
        <v>1556</v>
      </c>
      <c r="C9" s="9"/>
      <c r="D9" s="10"/>
      <c r="E9" s="10"/>
      <c r="F9" s="10"/>
      <c r="G9" s="10"/>
      <c r="H9" s="10"/>
      <c r="I9" s="10"/>
    </row>
    <row r="10" spans="1:9" ht="15" x14ac:dyDescent="0.3">
      <c r="A10" s="218"/>
      <c r="B10" s="9" t="s">
        <v>1557</v>
      </c>
      <c r="C10" s="9"/>
      <c r="D10" s="10"/>
      <c r="E10" s="10"/>
      <c r="F10" s="10"/>
      <c r="G10" s="10"/>
      <c r="H10" s="10"/>
      <c r="I10" s="10"/>
    </row>
    <row r="11" spans="1:9" ht="15" x14ac:dyDescent="0.3">
      <c r="A11" s="218" t="s">
        <v>1518</v>
      </c>
      <c r="B11" s="9" t="s">
        <v>1519</v>
      </c>
      <c r="C11" s="9"/>
      <c r="D11" s="10"/>
      <c r="E11" s="10"/>
      <c r="F11" s="10"/>
      <c r="G11" s="10"/>
      <c r="H11" s="10"/>
      <c r="I11" s="10"/>
    </row>
    <row r="12" spans="1:9" ht="15" x14ac:dyDescent="0.3">
      <c r="A12" s="218" t="s">
        <v>1520</v>
      </c>
      <c r="B12" s="9" t="s">
        <v>1521</v>
      </c>
      <c r="C12" s="9"/>
      <c r="D12" s="10"/>
      <c r="E12" s="10"/>
      <c r="F12" s="10"/>
      <c r="G12" s="10"/>
      <c r="H12" s="10"/>
      <c r="I12" s="10"/>
    </row>
    <row r="13" spans="1:9" ht="15" x14ac:dyDescent="0.3">
      <c r="A13" s="220" t="s">
        <v>1522</v>
      </c>
      <c r="B13" s="221" t="s">
        <v>1793</v>
      </c>
      <c r="C13" s="221"/>
      <c r="D13" s="222"/>
      <c r="E13" s="222"/>
      <c r="F13" s="222"/>
      <c r="G13" s="222"/>
      <c r="H13" s="222"/>
      <c r="I13" s="222"/>
    </row>
    <row r="14" spans="1:9" ht="65.150000000000006" customHeight="1" x14ac:dyDescent="0.35">
      <c r="A14" s="3" t="s">
        <v>1773</v>
      </c>
      <c r="B14" s="282" t="s">
        <v>0</v>
      </c>
      <c r="C14" s="3" t="s">
        <v>1524</v>
      </c>
      <c r="D14" s="361" t="s">
        <v>1525</v>
      </c>
      <c r="E14" s="361" t="s">
        <v>1526</v>
      </c>
      <c r="F14" s="3" t="s">
        <v>1527</v>
      </c>
      <c r="G14" s="3" t="s">
        <v>1528</v>
      </c>
      <c r="H14" s="3" t="s">
        <v>1798</v>
      </c>
      <c r="I14" s="3" t="s">
        <v>1814</v>
      </c>
    </row>
    <row r="15" spans="1:9" ht="15" customHeight="1" x14ac:dyDescent="0.25">
      <c r="A15" s="32"/>
      <c r="D15" s="380" t="str">
        <f>IFERROR((INDEX('(0) NAFSGL Installation List'!$D$3:$F$424, MATCH(C15,'(0) NAFSGL Installation List'!$E$3:$E$424,0), 1)), " ")</f>
        <v xml:space="preserve"> </v>
      </c>
      <c r="E15" s="380" t="str">
        <f>IFERROR(
  IF(
    INDEX('(0) NAFSGL Installation List'!$F$3:$F$424,
          MATCH($D15,'(0) NAFSGL Installation List'!$D$3:$D$424,0)
    )="OCONUS",
    INDEX('(0) NAFSGL Installation List'!$G$3:$G$424,
          MATCH($D15,'(0) NAFSGL Installation List'!$D$3:$D$424,0)
    ),
    IF(
      INDEX('(0) NAFSGL Installation List'!$F$3:$F$424,
            MATCH($D15,'(0) NAFSGL Installation List'!$D$3:$D$424,0)
      )="Expeditionary",
      IF(
        INDEX('(0) NAFSGL Installation List'!$H$3:$H$424,
              MATCH($D15,'(0) NAFSGL Installation List'!$D$3:$D$424,0)
        )="Not Applicable",
        INDEX('(0) NAFSGL Installation List'!$F$3:$F$424,
              MATCH($D15,'(0) NAFSGL Installation List'!$D$3:$D$424,0)
        ),
        INDEX('(0) NAFSGL Installation List'!$H$3:$H$424,
              MATCH($D15,'(0) NAFSGL Installation List'!$D$3:$D$424,0)
        )
      ),
      INDEX('(0) NAFSGL Installation List'!$F$3:$F$424,
            MATCH($D15,'(0) NAFSGL Installation List'!$D$3:$D$424,0)
      )
    )
  ),
"")</f>
        <v/>
      </c>
      <c r="F15" s="7"/>
      <c r="G15" s="7"/>
      <c r="H15" s="6"/>
      <c r="I15" s="8"/>
    </row>
    <row r="16" spans="1:9" ht="15" customHeight="1" x14ac:dyDescent="0.25">
      <c r="D16" s="380" t="str">
        <f>IFERROR((INDEX('(0) NAFSGL Installation List'!$D$3:$F$424, MATCH(C16,'(0) NAFSGL Installation List'!$E$3:$E$424,0), 1)), " ")</f>
        <v xml:space="preserve"> </v>
      </c>
      <c r="E16" s="380" t="str">
        <f>IFERROR(
  IF(
    INDEX('(0) NAFSGL Installation List'!$F$3:$F$424,
          MATCH($D16,'(0) NAFSGL Installation List'!$D$3:$D$424,0)
    )="OCONUS",
    INDEX('(0) NAFSGL Installation List'!$G$3:$G$424,
          MATCH($D16,'(0) NAFSGL Installation List'!$D$3:$D$424,0)
    ),
    IF(
      INDEX('(0) NAFSGL Installation List'!$F$3:$F$424,
            MATCH($D16,'(0) NAFSGL Installation List'!$D$3:$D$424,0)
      )="Expeditionary",
      IF(
        INDEX('(0) NAFSGL Installation List'!$H$3:$H$424,
              MATCH($D16,'(0) NAFSGL Installation List'!$D$3:$D$424,0)
        )="Not Applicable",
        INDEX('(0) NAFSGL Installation List'!$F$3:$F$424,
              MATCH($D16,'(0) NAFSGL Installation List'!$D$3:$D$424,0)
        ),
        INDEX('(0) NAFSGL Installation List'!$H$3:$H$424,
              MATCH($D16,'(0) NAFSGL Installation List'!$D$3:$D$424,0)
        )
      ),
      INDEX('(0) NAFSGL Installation List'!$F$3:$F$424,
            MATCH($D16,'(0) NAFSGL Installation List'!$D$3:$D$424,0)
      )
    )
  ),
"")</f>
        <v/>
      </c>
      <c r="F16" s="7"/>
      <c r="G16" s="7"/>
      <c r="H16" s="6"/>
      <c r="I16" s="8"/>
    </row>
    <row r="17" spans="4:9" ht="15" customHeight="1" x14ac:dyDescent="0.25">
      <c r="D17" s="380" t="str">
        <f>IFERROR((INDEX('(0) NAFSGL Installation List'!$D$3:$F$424, MATCH(C17,'(0) NAFSGL Installation List'!$E$3:$E$424,0), 1)), " ")</f>
        <v xml:space="preserve"> </v>
      </c>
      <c r="E17" s="380" t="str">
        <f>IFERROR(
  IF(
    INDEX('(0) NAFSGL Installation List'!$F$3:$F$424,
          MATCH($D17,'(0) NAFSGL Installation List'!$D$3:$D$424,0)
    )="OCONUS",
    INDEX('(0) NAFSGL Installation List'!$G$3:$G$424,
          MATCH($D17,'(0) NAFSGL Installation List'!$D$3:$D$424,0)
    ),
    IF(
      INDEX('(0) NAFSGL Installation List'!$F$3:$F$424,
            MATCH($D17,'(0) NAFSGL Installation List'!$D$3:$D$424,0)
      )="Expeditionary",
      IF(
        INDEX('(0) NAFSGL Installation List'!$H$3:$H$424,
              MATCH($D17,'(0) NAFSGL Installation List'!$D$3:$D$424,0)
        )="Not Applicable",
        INDEX('(0) NAFSGL Installation List'!$F$3:$F$424,
              MATCH($D17,'(0) NAFSGL Installation List'!$D$3:$D$424,0)
        ),
        INDEX('(0) NAFSGL Installation List'!$H$3:$H$424,
              MATCH($D17,'(0) NAFSGL Installation List'!$D$3:$D$424,0)
        )
      ),
      INDEX('(0) NAFSGL Installation List'!$F$3:$F$424,
            MATCH($D17,'(0) NAFSGL Installation List'!$D$3:$D$424,0)
      )
    )
  ),
"")</f>
        <v/>
      </c>
      <c r="F17" s="7"/>
      <c r="G17" s="7"/>
      <c r="H17" s="6"/>
      <c r="I17" s="8"/>
    </row>
    <row r="18" spans="4:9" ht="15" customHeight="1" x14ac:dyDescent="0.25">
      <c r="D18" s="380" t="str">
        <f>IFERROR((INDEX('(0) NAFSGL Installation List'!$D$3:$F$424, MATCH(C18,'(0) NAFSGL Installation List'!$E$3:$E$424,0), 1)), " ")</f>
        <v xml:space="preserve"> </v>
      </c>
      <c r="E18" s="380" t="str">
        <f>IFERROR(
  IF(
    INDEX('(0) NAFSGL Installation List'!$F$3:$F$424,
          MATCH($D18,'(0) NAFSGL Installation List'!$D$3:$D$424,0)
    )="OCONUS",
    INDEX('(0) NAFSGL Installation List'!$G$3:$G$424,
          MATCH($D18,'(0) NAFSGL Installation List'!$D$3:$D$424,0)
    ),
    IF(
      INDEX('(0) NAFSGL Installation List'!$F$3:$F$424,
            MATCH($D18,'(0) NAFSGL Installation List'!$D$3:$D$424,0)
      )="Expeditionary",
      IF(
        INDEX('(0) NAFSGL Installation List'!$H$3:$H$424,
              MATCH($D18,'(0) NAFSGL Installation List'!$D$3:$D$424,0)
        )="Not Applicable",
        INDEX('(0) NAFSGL Installation List'!$F$3:$F$424,
              MATCH($D18,'(0) NAFSGL Installation List'!$D$3:$D$424,0)
        ),
        INDEX('(0) NAFSGL Installation List'!$H$3:$H$424,
              MATCH($D18,'(0) NAFSGL Installation List'!$D$3:$D$424,0)
        )
      ),
      INDEX('(0) NAFSGL Installation List'!$F$3:$F$424,
            MATCH($D18,'(0) NAFSGL Installation List'!$D$3:$D$424,0)
      )
    )
  ),
"")</f>
        <v/>
      </c>
      <c r="F18" s="7"/>
      <c r="G18" s="7"/>
      <c r="H18" s="6"/>
      <c r="I18" s="8"/>
    </row>
    <row r="19" spans="4:9" ht="15" customHeight="1" x14ac:dyDescent="0.25">
      <c r="D19" s="380" t="str">
        <f>IFERROR((INDEX('(0) NAFSGL Installation List'!$D$3:$F$424, MATCH(C19,'(0) NAFSGL Installation List'!$E$3:$E$424,0), 1)), " ")</f>
        <v xml:space="preserve"> </v>
      </c>
      <c r="E19" s="380" t="str">
        <f>IFERROR(
  IF(
    INDEX('(0) NAFSGL Installation List'!$F$3:$F$424,
          MATCH($D19,'(0) NAFSGL Installation List'!$D$3:$D$424,0)
    )="OCONUS",
    INDEX('(0) NAFSGL Installation List'!$G$3:$G$424,
          MATCH($D19,'(0) NAFSGL Installation List'!$D$3:$D$424,0)
    ),
    IF(
      INDEX('(0) NAFSGL Installation List'!$F$3:$F$424,
            MATCH($D19,'(0) NAFSGL Installation List'!$D$3:$D$424,0)
      )="Expeditionary",
      IF(
        INDEX('(0) NAFSGL Installation List'!$H$3:$H$424,
              MATCH($D19,'(0) NAFSGL Installation List'!$D$3:$D$424,0)
        )="Not Applicable",
        INDEX('(0) NAFSGL Installation List'!$F$3:$F$424,
              MATCH($D19,'(0) NAFSGL Installation List'!$D$3:$D$424,0)
        ),
        INDEX('(0) NAFSGL Installation List'!$H$3:$H$424,
              MATCH($D19,'(0) NAFSGL Installation List'!$D$3:$D$424,0)
        )
      ),
      INDEX('(0) NAFSGL Installation List'!$F$3:$F$424,
            MATCH($D19,'(0) NAFSGL Installation List'!$D$3:$D$424,0)
      )
    )
  ),
"")</f>
        <v/>
      </c>
      <c r="F19" s="7"/>
      <c r="G19" s="7"/>
      <c r="H19" s="6"/>
      <c r="I19" s="8"/>
    </row>
    <row r="20" spans="4:9" ht="15" customHeight="1" x14ac:dyDescent="0.25">
      <c r="D20" s="380" t="str">
        <f>IFERROR((INDEX('(0) NAFSGL Installation List'!$D$3:$F$424, MATCH(C20,'(0) NAFSGL Installation List'!$E$3:$E$424,0), 1)), " ")</f>
        <v xml:space="preserve"> </v>
      </c>
      <c r="E20" s="380" t="str">
        <f>IFERROR(
  IF(
    INDEX('(0) NAFSGL Installation List'!$F$3:$F$424,
          MATCH($D20,'(0) NAFSGL Installation List'!$D$3:$D$424,0)
    )="OCONUS",
    INDEX('(0) NAFSGL Installation List'!$G$3:$G$424,
          MATCH($D20,'(0) NAFSGL Installation List'!$D$3:$D$424,0)
    ),
    IF(
      INDEX('(0) NAFSGL Installation List'!$F$3:$F$424,
            MATCH($D20,'(0) NAFSGL Installation List'!$D$3:$D$424,0)
      )="Expeditionary",
      IF(
        INDEX('(0) NAFSGL Installation List'!$H$3:$H$424,
              MATCH($D20,'(0) NAFSGL Installation List'!$D$3:$D$424,0)
        )="Not Applicable",
        INDEX('(0) NAFSGL Installation List'!$F$3:$F$424,
              MATCH($D20,'(0) NAFSGL Installation List'!$D$3:$D$424,0)
        ),
        INDEX('(0) NAFSGL Installation List'!$H$3:$H$424,
              MATCH($D20,'(0) NAFSGL Installation List'!$D$3:$D$424,0)
        )
      ),
      INDEX('(0) NAFSGL Installation List'!$F$3:$F$424,
            MATCH($D20,'(0) NAFSGL Installation List'!$D$3:$D$424,0)
      )
    )
  ),
"")</f>
        <v/>
      </c>
      <c r="F20" s="7"/>
      <c r="G20" s="7"/>
      <c r="H20" s="6"/>
      <c r="I20" s="8"/>
    </row>
    <row r="21" spans="4:9" ht="15" customHeight="1" x14ac:dyDescent="0.25">
      <c r="D21" s="380" t="str">
        <f>IFERROR((INDEX('(0) NAFSGL Installation List'!$D$3:$F$424, MATCH(C21,'(0) NAFSGL Installation List'!$E$3:$E$424,0), 1)), " ")</f>
        <v xml:space="preserve"> </v>
      </c>
      <c r="E21" s="380" t="str">
        <f>IFERROR(
  IF(
    INDEX('(0) NAFSGL Installation List'!$F$3:$F$424,
          MATCH($D21,'(0) NAFSGL Installation List'!$D$3:$D$424,0)
    )="OCONUS",
    INDEX('(0) NAFSGL Installation List'!$G$3:$G$424,
          MATCH($D21,'(0) NAFSGL Installation List'!$D$3:$D$424,0)
    ),
    IF(
      INDEX('(0) NAFSGL Installation List'!$F$3:$F$424,
            MATCH($D21,'(0) NAFSGL Installation List'!$D$3:$D$424,0)
      )="Expeditionary",
      IF(
        INDEX('(0) NAFSGL Installation List'!$H$3:$H$424,
              MATCH($D21,'(0) NAFSGL Installation List'!$D$3:$D$424,0)
        )="Not Applicable",
        INDEX('(0) NAFSGL Installation List'!$F$3:$F$424,
              MATCH($D21,'(0) NAFSGL Installation List'!$D$3:$D$424,0)
        ),
        INDEX('(0) NAFSGL Installation List'!$H$3:$H$424,
              MATCH($D21,'(0) NAFSGL Installation List'!$D$3:$D$424,0)
        )
      ),
      INDEX('(0) NAFSGL Installation List'!$F$3:$F$424,
            MATCH($D21,'(0) NAFSGL Installation List'!$D$3:$D$424,0)
      )
    )
  ),
"")</f>
        <v/>
      </c>
      <c r="F21" s="7"/>
      <c r="G21" s="7"/>
      <c r="H21" s="6"/>
      <c r="I21" s="8"/>
    </row>
    <row r="22" spans="4:9" ht="15" customHeight="1" x14ac:dyDescent="0.25">
      <c r="D22" s="380" t="str">
        <f>IFERROR((INDEX('(0) NAFSGL Installation List'!$D$3:$F$424, MATCH(C22,'(0) NAFSGL Installation List'!$E$3:$E$424,0), 1)), " ")</f>
        <v xml:space="preserve"> </v>
      </c>
      <c r="E22" s="380" t="str">
        <f>IFERROR(
  IF(
    INDEX('(0) NAFSGL Installation List'!$F$3:$F$424,
          MATCH($D22,'(0) NAFSGL Installation List'!$D$3:$D$424,0)
    )="OCONUS",
    INDEX('(0) NAFSGL Installation List'!$G$3:$G$424,
          MATCH($D22,'(0) NAFSGL Installation List'!$D$3:$D$424,0)
    ),
    IF(
      INDEX('(0) NAFSGL Installation List'!$F$3:$F$424,
            MATCH($D22,'(0) NAFSGL Installation List'!$D$3:$D$424,0)
      )="Expeditionary",
      IF(
        INDEX('(0) NAFSGL Installation List'!$H$3:$H$424,
              MATCH($D22,'(0) NAFSGL Installation List'!$D$3:$D$424,0)
        )="Not Applicable",
        INDEX('(0) NAFSGL Installation List'!$F$3:$F$424,
              MATCH($D22,'(0) NAFSGL Installation List'!$D$3:$D$424,0)
        ),
        INDEX('(0) NAFSGL Installation List'!$H$3:$H$424,
              MATCH($D22,'(0) NAFSGL Installation List'!$D$3:$D$424,0)
        )
      ),
      INDEX('(0) NAFSGL Installation List'!$F$3:$F$424,
            MATCH($D22,'(0) NAFSGL Installation List'!$D$3:$D$424,0)
      )
    )
  ),
"")</f>
        <v/>
      </c>
      <c r="F22" s="7"/>
      <c r="G22" s="7"/>
      <c r="H22" s="6"/>
      <c r="I22" s="8"/>
    </row>
    <row r="23" spans="4:9" ht="15" customHeight="1" x14ac:dyDescent="0.25">
      <c r="D23" s="380" t="str">
        <f>IFERROR((INDEX('(0) NAFSGL Installation List'!$D$3:$F$424, MATCH(C23,'(0) NAFSGL Installation List'!$E$3:$E$424,0), 1)), " ")</f>
        <v xml:space="preserve"> </v>
      </c>
      <c r="E23" s="380" t="str">
        <f>IFERROR(
  IF(
    INDEX('(0) NAFSGL Installation List'!$F$3:$F$424,
          MATCH($D23,'(0) NAFSGL Installation List'!$D$3:$D$424,0)
    )="OCONUS",
    INDEX('(0) NAFSGL Installation List'!$G$3:$G$424,
          MATCH($D23,'(0) NAFSGL Installation List'!$D$3:$D$424,0)
    ),
    IF(
      INDEX('(0) NAFSGL Installation List'!$F$3:$F$424,
            MATCH($D23,'(0) NAFSGL Installation List'!$D$3:$D$424,0)
      )="Expeditionary",
      IF(
        INDEX('(0) NAFSGL Installation List'!$H$3:$H$424,
              MATCH($D23,'(0) NAFSGL Installation List'!$D$3:$D$424,0)
        )="Not Applicable",
        INDEX('(0) NAFSGL Installation List'!$F$3:$F$424,
              MATCH($D23,'(0) NAFSGL Installation List'!$D$3:$D$424,0)
        ),
        INDEX('(0) NAFSGL Installation List'!$H$3:$H$424,
              MATCH($D23,'(0) NAFSGL Installation List'!$D$3:$D$424,0)
        )
      ),
      INDEX('(0) NAFSGL Installation List'!$F$3:$F$424,
            MATCH($D23,'(0) NAFSGL Installation List'!$D$3:$D$424,0)
      )
    )
  ),
"")</f>
        <v/>
      </c>
      <c r="F23" s="7"/>
      <c r="G23" s="7"/>
      <c r="H23" s="6"/>
      <c r="I23" s="8"/>
    </row>
    <row r="24" spans="4:9" ht="15" customHeight="1" x14ac:dyDescent="0.25">
      <c r="D24" s="380" t="str">
        <f>IFERROR((INDEX('(0) NAFSGL Installation List'!$D$3:$F$424, MATCH(C24,'(0) NAFSGL Installation List'!$E$3:$E$424,0), 1)), " ")</f>
        <v xml:space="preserve"> </v>
      </c>
      <c r="E24" s="380" t="str">
        <f>IFERROR(
  IF(
    INDEX('(0) NAFSGL Installation List'!$F$3:$F$424,
          MATCH($D24,'(0) NAFSGL Installation List'!$D$3:$D$424,0)
    )="OCONUS",
    INDEX('(0) NAFSGL Installation List'!$G$3:$G$424,
          MATCH($D24,'(0) NAFSGL Installation List'!$D$3:$D$424,0)
    ),
    IF(
      INDEX('(0) NAFSGL Installation List'!$F$3:$F$424,
            MATCH($D24,'(0) NAFSGL Installation List'!$D$3:$D$424,0)
      )="Expeditionary",
      IF(
        INDEX('(0) NAFSGL Installation List'!$H$3:$H$424,
              MATCH($D24,'(0) NAFSGL Installation List'!$D$3:$D$424,0)
        )="Not Applicable",
        INDEX('(0) NAFSGL Installation List'!$F$3:$F$424,
              MATCH($D24,'(0) NAFSGL Installation List'!$D$3:$D$424,0)
        ),
        INDEX('(0) NAFSGL Installation List'!$H$3:$H$424,
              MATCH($D24,'(0) NAFSGL Installation List'!$D$3:$D$424,0)
        )
      ),
      INDEX('(0) NAFSGL Installation List'!$F$3:$F$424,
            MATCH($D24,'(0) NAFSGL Installation List'!$D$3:$D$424,0)
      )
    )
  ),
"")</f>
        <v/>
      </c>
      <c r="F24" s="7"/>
      <c r="G24" s="7"/>
      <c r="H24" s="6"/>
      <c r="I24" s="8"/>
    </row>
    <row r="25" spans="4:9" x14ac:dyDescent="0.25">
      <c r="D25" s="380" t="str">
        <f>IFERROR((INDEX('(0) NAFSGL Installation List'!$D$3:$F$424, MATCH(C25,'(0) NAFSGL Installation List'!$E$3:$E$424,0), 1)), " ")</f>
        <v xml:space="preserve"> </v>
      </c>
      <c r="E25" s="380" t="str">
        <f>IFERROR(
  IF(
    INDEX('(0) NAFSGL Installation List'!$F$3:$F$424,
          MATCH($D25,'(0) NAFSGL Installation List'!$D$3:$D$424,0)
    )="OCONUS",
    INDEX('(0) NAFSGL Installation List'!$G$3:$G$424,
          MATCH($D25,'(0) NAFSGL Installation List'!$D$3:$D$424,0)
    ),
    IF(
      INDEX('(0) NAFSGL Installation List'!$F$3:$F$424,
            MATCH($D25,'(0) NAFSGL Installation List'!$D$3:$D$424,0)
      )="Expeditionary",
      IF(
        INDEX('(0) NAFSGL Installation List'!$H$3:$H$424,
              MATCH($D25,'(0) NAFSGL Installation List'!$D$3:$D$424,0)
        )="Not Applicable",
        INDEX('(0) NAFSGL Installation List'!$F$3:$F$424,
              MATCH($D25,'(0) NAFSGL Installation List'!$D$3:$D$424,0)
        ),
        INDEX('(0) NAFSGL Installation List'!$H$3:$H$424,
              MATCH($D25,'(0) NAFSGL Installation List'!$D$3:$D$424,0)
        )
      ),
      INDEX('(0) NAFSGL Installation List'!$F$3:$F$424,
            MATCH($D25,'(0) NAFSGL Installation List'!$D$3:$D$424,0)
      )
    )
  ),
"")</f>
        <v/>
      </c>
      <c r="F25" s="7"/>
      <c r="G25" s="7"/>
      <c r="H25" s="6"/>
      <c r="I25" s="8"/>
    </row>
    <row r="26" spans="4:9" x14ac:dyDescent="0.25">
      <c r="D26" s="380" t="str">
        <f>IFERROR((INDEX('(0) NAFSGL Installation List'!$D$3:$F$424, MATCH(C26,'(0) NAFSGL Installation List'!$E$3:$E$424,0), 1)), " ")</f>
        <v xml:space="preserve"> </v>
      </c>
      <c r="E26" s="380" t="str">
        <f>IFERROR(
  IF(
    INDEX('(0) NAFSGL Installation List'!$F$3:$F$424,
          MATCH($D26,'(0) NAFSGL Installation List'!$D$3:$D$424,0)
    )="OCONUS",
    INDEX('(0) NAFSGL Installation List'!$G$3:$G$424,
          MATCH($D26,'(0) NAFSGL Installation List'!$D$3:$D$424,0)
    ),
    IF(
      INDEX('(0) NAFSGL Installation List'!$F$3:$F$424,
            MATCH($D26,'(0) NAFSGL Installation List'!$D$3:$D$424,0)
      )="Expeditionary",
      IF(
        INDEX('(0) NAFSGL Installation List'!$H$3:$H$424,
              MATCH($D26,'(0) NAFSGL Installation List'!$D$3:$D$424,0)
        )="Not Applicable",
        INDEX('(0) NAFSGL Installation List'!$F$3:$F$424,
              MATCH($D26,'(0) NAFSGL Installation List'!$D$3:$D$424,0)
        ),
        INDEX('(0) NAFSGL Installation List'!$H$3:$H$424,
              MATCH($D26,'(0) NAFSGL Installation List'!$D$3:$D$424,0)
        )
      ),
      INDEX('(0) NAFSGL Installation List'!$F$3:$F$424,
            MATCH($D26,'(0) NAFSGL Installation List'!$D$3:$D$424,0)
      )
    )
  ),
"")</f>
        <v/>
      </c>
      <c r="F26" s="7"/>
      <c r="G26" s="7"/>
      <c r="H26" s="6"/>
      <c r="I26" s="8"/>
    </row>
    <row r="27" spans="4:9" x14ac:dyDescent="0.25">
      <c r="D27" s="380" t="str">
        <f>IFERROR((INDEX('(0) NAFSGL Installation List'!$D$3:$F$424, MATCH(C27,'(0) NAFSGL Installation List'!$E$3:$E$424,0), 1)), " ")</f>
        <v xml:space="preserve"> </v>
      </c>
      <c r="E27" s="380" t="str">
        <f>IFERROR(
  IF(
    INDEX('(0) NAFSGL Installation List'!$F$3:$F$424,
          MATCH($D27,'(0) NAFSGL Installation List'!$D$3:$D$424,0)
    )="OCONUS",
    INDEX('(0) NAFSGL Installation List'!$G$3:$G$424,
          MATCH($D27,'(0) NAFSGL Installation List'!$D$3:$D$424,0)
    ),
    IF(
      INDEX('(0) NAFSGL Installation List'!$F$3:$F$424,
            MATCH($D27,'(0) NAFSGL Installation List'!$D$3:$D$424,0)
      )="Expeditionary",
      IF(
        INDEX('(0) NAFSGL Installation List'!$H$3:$H$424,
              MATCH($D27,'(0) NAFSGL Installation List'!$D$3:$D$424,0)
        )="Not Applicable",
        INDEX('(0) NAFSGL Installation List'!$F$3:$F$424,
              MATCH($D27,'(0) NAFSGL Installation List'!$D$3:$D$424,0)
        ),
        INDEX('(0) NAFSGL Installation List'!$H$3:$H$424,
              MATCH($D27,'(0) NAFSGL Installation List'!$D$3:$D$424,0)
        )
      ),
      INDEX('(0) NAFSGL Installation List'!$F$3:$F$424,
            MATCH($D27,'(0) NAFSGL Installation List'!$D$3:$D$424,0)
      )
    )
  ),
"")</f>
        <v/>
      </c>
      <c r="F27" s="7"/>
      <c r="G27" s="7"/>
      <c r="H27" s="6"/>
      <c r="I27" s="8"/>
    </row>
    <row r="28" spans="4:9" x14ac:dyDescent="0.25">
      <c r="D28" s="380" t="str">
        <f>IFERROR((INDEX('(0) NAFSGL Installation List'!$D$3:$F$424, MATCH(C28,'(0) NAFSGL Installation List'!$E$3:$E$424,0), 1)), " ")</f>
        <v xml:space="preserve"> </v>
      </c>
      <c r="E28" s="380" t="str">
        <f>IFERROR(
  IF(
    INDEX('(0) NAFSGL Installation List'!$F$3:$F$424,
          MATCH($D28,'(0) NAFSGL Installation List'!$D$3:$D$424,0)
    )="OCONUS",
    INDEX('(0) NAFSGL Installation List'!$G$3:$G$424,
          MATCH($D28,'(0) NAFSGL Installation List'!$D$3:$D$424,0)
    ),
    IF(
      INDEX('(0) NAFSGL Installation List'!$F$3:$F$424,
            MATCH($D28,'(0) NAFSGL Installation List'!$D$3:$D$424,0)
      )="Expeditionary",
      IF(
        INDEX('(0) NAFSGL Installation List'!$H$3:$H$424,
              MATCH($D28,'(0) NAFSGL Installation List'!$D$3:$D$424,0)
        )="Not Applicable",
        INDEX('(0) NAFSGL Installation List'!$F$3:$F$424,
              MATCH($D28,'(0) NAFSGL Installation List'!$D$3:$D$424,0)
        ),
        INDEX('(0) NAFSGL Installation List'!$H$3:$H$424,
              MATCH($D28,'(0) NAFSGL Installation List'!$D$3:$D$424,0)
        )
      ),
      INDEX('(0) NAFSGL Installation List'!$F$3:$F$424,
            MATCH($D28,'(0) NAFSGL Installation List'!$D$3:$D$424,0)
      )
    )
  ),
"")</f>
        <v/>
      </c>
      <c r="F28" s="7"/>
      <c r="G28" s="7"/>
      <c r="H28" s="6"/>
      <c r="I28" s="8"/>
    </row>
    <row r="29" spans="4:9" x14ac:dyDescent="0.25">
      <c r="D29" s="380" t="str">
        <f>IFERROR((INDEX('(0) NAFSGL Installation List'!$D$3:$F$424, MATCH(C29,'(0) NAFSGL Installation List'!$E$3:$E$424,0), 1)), " ")</f>
        <v xml:space="preserve"> </v>
      </c>
      <c r="E29" s="380" t="str">
        <f>IFERROR(
  IF(
    INDEX('(0) NAFSGL Installation List'!$F$3:$F$424,
          MATCH($D29,'(0) NAFSGL Installation List'!$D$3:$D$424,0)
    )="OCONUS",
    INDEX('(0) NAFSGL Installation List'!$G$3:$G$424,
          MATCH($D29,'(0) NAFSGL Installation List'!$D$3:$D$424,0)
    ),
    IF(
      INDEX('(0) NAFSGL Installation List'!$F$3:$F$424,
            MATCH($D29,'(0) NAFSGL Installation List'!$D$3:$D$424,0)
      )="Expeditionary",
      IF(
        INDEX('(0) NAFSGL Installation List'!$H$3:$H$424,
              MATCH($D29,'(0) NAFSGL Installation List'!$D$3:$D$424,0)
        )="Not Applicable",
        INDEX('(0) NAFSGL Installation List'!$F$3:$F$424,
              MATCH($D29,'(0) NAFSGL Installation List'!$D$3:$D$424,0)
        ),
        INDEX('(0) NAFSGL Installation List'!$H$3:$H$424,
              MATCH($D29,'(0) NAFSGL Installation List'!$D$3:$D$424,0)
        )
      ),
      INDEX('(0) NAFSGL Installation List'!$F$3:$F$424,
            MATCH($D29,'(0) NAFSGL Installation List'!$D$3:$D$424,0)
      )
    )
  ),
"")</f>
        <v/>
      </c>
      <c r="F29" s="7"/>
      <c r="G29" s="7"/>
      <c r="H29" s="6"/>
      <c r="I29" s="8"/>
    </row>
    <row r="30" spans="4:9" x14ac:dyDescent="0.25">
      <c r="D30" s="380" t="str">
        <f>IFERROR((INDEX('(0) NAFSGL Installation List'!$D$3:$F$424, MATCH(C30,'(0) NAFSGL Installation List'!$E$3:$E$424,0), 1)), " ")</f>
        <v xml:space="preserve"> </v>
      </c>
      <c r="E30" s="380" t="str">
        <f>IFERROR(
  IF(
    INDEX('(0) NAFSGL Installation List'!$F$3:$F$424,
          MATCH($D30,'(0) NAFSGL Installation List'!$D$3:$D$424,0)
    )="OCONUS",
    INDEX('(0) NAFSGL Installation List'!$G$3:$G$424,
          MATCH($D30,'(0) NAFSGL Installation List'!$D$3:$D$424,0)
    ),
    IF(
      INDEX('(0) NAFSGL Installation List'!$F$3:$F$424,
            MATCH($D30,'(0) NAFSGL Installation List'!$D$3:$D$424,0)
      )="Expeditionary",
      IF(
        INDEX('(0) NAFSGL Installation List'!$H$3:$H$424,
              MATCH($D30,'(0) NAFSGL Installation List'!$D$3:$D$424,0)
        )="Not Applicable",
        INDEX('(0) NAFSGL Installation List'!$F$3:$F$424,
              MATCH($D30,'(0) NAFSGL Installation List'!$D$3:$D$424,0)
        ),
        INDEX('(0) NAFSGL Installation List'!$H$3:$H$424,
              MATCH($D30,'(0) NAFSGL Installation List'!$D$3:$D$424,0)
        )
      ),
      INDEX('(0) NAFSGL Installation List'!$F$3:$F$424,
            MATCH($D30,'(0) NAFSGL Installation List'!$D$3:$D$424,0)
      )
    )
  ),
"")</f>
        <v/>
      </c>
      <c r="F30" s="7"/>
      <c r="G30" s="7"/>
      <c r="H30" s="6"/>
      <c r="I30" s="8"/>
    </row>
    <row r="31" spans="4:9" x14ac:dyDescent="0.25">
      <c r="D31" s="380" t="str">
        <f>IFERROR((INDEX('(0) NAFSGL Installation List'!$D$3:$F$424, MATCH(C31,'(0) NAFSGL Installation List'!$E$3:$E$424,0), 1)), " ")</f>
        <v xml:space="preserve"> </v>
      </c>
      <c r="E31" s="380" t="str">
        <f>IFERROR(
  IF(
    INDEX('(0) NAFSGL Installation List'!$F$3:$F$424,
          MATCH($D31,'(0) NAFSGL Installation List'!$D$3:$D$424,0)
    )="OCONUS",
    INDEX('(0) NAFSGL Installation List'!$G$3:$G$424,
          MATCH($D31,'(0) NAFSGL Installation List'!$D$3:$D$424,0)
    ),
    IF(
      INDEX('(0) NAFSGL Installation List'!$F$3:$F$424,
            MATCH($D31,'(0) NAFSGL Installation List'!$D$3:$D$424,0)
      )="Expeditionary",
      IF(
        INDEX('(0) NAFSGL Installation List'!$H$3:$H$424,
              MATCH($D31,'(0) NAFSGL Installation List'!$D$3:$D$424,0)
        )="Not Applicable",
        INDEX('(0) NAFSGL Installation List'!$F$3:$F$424,
              MATCH($D31,'(0) NAFSGL Installation List'!$D$3:$D$424,0)
        ),
        INDEX('(0) NAFSGL Installation List'!$H$3:$H$424,
              MATCH($D31,'(0) NAFSGL Installation List'!$D$3:$D$424,0)
        )
      ),
      INDEX('(0) NAFSGL Installation List'!$F$3:$F$424,
            MATCH($D31,'(0) NAFSGL Installation List'!$D$3:$D$424,0)
      )
    )
  ),
"")</f>
        <v/>
      </c>
      <c r="F31" s="7"/>
      <c r="G31" s="7"/>
      <c r="H31" s="6"/>
      <c r="I31" s="8"/>
    </row>
    <row r="32" spans="4:9" x14ac:dyDescent="0.25">
      <c r="D32" s="380" t="str">
        <f>IFERROR((INDEX('(0) NAFSGL Installation List'!$D$3:$F$424, MATCH(C32,'(0) NAFSGL Installation List'!$E$3:$E$424,0), 1)), " ")</f>
        <v xml:space="preserve"> </v>
      </c>
      <c r="E32" s="380" t="str">
        <f>IFERROR(
  IF(
    INDEX('(0) NAFSGL Installation List'!$F$3:$F$424,
          MATCH($D32,'(0) NAFSGL Installation List'!$D$3:$D$424,0)
    )="OCONUS",
    INDEX('(0) NAFSGL Installation List'!$G$3:$G$424,
          MATCH($D32,'(0) NAFSGL Installation List'!$D$3:$D$424,0)
    ),
    IF(
      INDEX('(0) NAFSGL Installation List'!$F$3:$F$424,
            MATCH($D32,'(0) NAFSGL Installation List'!$D$3:$D$424,0)
      )="Expeditionary",
      IF(
        INDEX('(0) NAFSGL Installation List'!$H$3:$H$424,
              MATCH($D32,'(0) NAFSGL Installation List'!$D$3:$D$424,0)
        )="Not Applicable",
        INDEX('(0) NAFSGL Installation List'!$F$3:$F$424,
              MATCH($D32,'(0) NAFSGL Installation List'!$D$3:$D$424,0)
        ),
        INDEX('(0) NAFSGL Installation List'!$H$3:$H$424,
              MATCH($D32,'(0) NAFSGL Installation List'!$D$3:$D$424,0)
        )
      ),
      INDEX('(0) NAFSGL Installation List'!$F$3:$F$424,
            MATCH($D32,'(0) NAFSGL Installation List'!$D$3:$D$424,0)
      )
    )
  ),
"")</f>
        <v/>
      </c>
      <c r="F32" s="7"/>
      <c r="G32" s="7"/>
      <c r="H32" s="6"/>
      <c r="I32" s="8"/>
    </row>
    <row r="33" spans="4:9" x14ac:dyDescent="0.25">
      <c r="D33" s="380" t="str">
        <f>IFERROR((INDEX('(0) NAFSGL Installation List'!$D$3:$F$424, MATCH(C33,'(0) NAFSGL Installation List'!$E$3:$E$424,0), 1)), " ")</f>
        <v xml:space="preserve"> </v>
      </c>
      <c r="E33" s="380" t="str">
        <f>IFERROR(
  IF(
    INDEX('(0) NAFSGL Installation List'!$F$3:$F$424,
          MATCH($D33,'(0) NAFSGL Installation List'!$D$3:$D$424,0)
    )="OCONUS",
    INDEX('(0) NAFSGL Installation List'!$G$3:$G$424,
          MATCH($D33,'(0) NAFSGL Installation List'!$D$3:$D$424,0)
    ),
    IF(
      INDEX('(0) NAFSGL Installation List'!$F$3:$F$424,
            MATCH($D33,'(0) NAFSGL Installation List'!$D$3:$D$424,0)
      )="Expeditionary",
      IF(
        INDEX('(0) NAFSGL Installation List'!$H$3:$H$424,
              MATCH($D33,'(0) NAFSGL Installation List'!$D$3:$D$424,0)
        )="Not Applicable",
        INDEX('(0) NAFSGL Installation List'!$F$3:$F$424,
              MATCH($D33,'(0) NAFSGL Installation List'!$D$3:$D$424,0)
        ),
        INDEX('(0) NAFSGL Installation List'!$H$3:$H$424,
              MATCH($D33,'(0) NAFSGL Installation List'!$D$3:$D$424,0)
        )
      ),
      INDEX('(0) NAFSGL Installation List'!$F$3:$F$424,
            MATCH($D33,'(0) NAFSGL Installation List'!$D$3:$D$424,0)
      )
    )
  ),
"")</f>
        <v/>
      </c>
      <c r="F33" s="7"/>
      <c r="G33" s="7"/>
      <c r="H33" s="6"/>
      <c r="I33" s="8"/>
    </row>
    <row r="34" spans="4:9" x14ac:dyDescent="0.25">
      <c r="D34" s="380" t="str">
        <f>IFERROR((INDEX('(0) NAFSGL Installation List'!$D$3:$F$424, MATCH(C34,'(0) NAFSGL Installation List'!$E$3:$E$424,0), 1)), " ")</f>
        <v xml:space="preserve"> </v>
      </c>
      <c r="E34" s="380" t="str">
        <f>IFERROR(
  IF(
    INDEX('(0) NAFSGL Installation List'!$F$3:$F$424,
          MATCH($D34,'(0) NAFSGL Installation List'!$D$3:$D$424,0)
    )="OCONUS",
    INDEX('(0) NAFSGL Installation List'!$G$3:$G$424,
          MATCH($D34,'(0) NAFSGL Installation List'!$D$3:$D$424,0)
    ),
    IF(
      INDEX('(0) NAFSGL Installation List'!$F$3:$F$424,
            MATCH($D34,'(0) NAFSGL Installation List'!$D$3:$D$424,0)
      )="Expeditionary",
      IF(
        INDEX('(0) NAFSGL Installation List'!$H$3:$H$424,
              MATCH($D34,'(0) NAFSGL Installation List'!$D$3:$D$424,0)
        )="Not Applicable",
        INDEX('(0) NAFSGL Installation List'!$F$3:$F$424,
              MATCH($D34,'(0) NAFSGL Installation List'!$D$3:$D$424,0)
        ),
        INDEX('(0) NAFSGL Installation List'!$H$3:$H$424,
              MATCH($D34,'(0) NAFSGL Installation List'!$D$3:$D$424,0)
        )
      ),
      INDEX('(0) NAFSGL Installation List'!$F$3:$F$424,
            MATCH($D34,'(0) NAFSGL Installation List'!$D$3:$D$424,0)
      )
    )
  ),
"")</f>
        <v/>
      </c>
      <c r="F34" s="7"/>
      <c r="G34" s="7"/>
      <c r="H34" s="6"/>
      <c r="I34" s="8"/>
    </row>
    <row r="35" spans="4:9" x14ac:dyDescent="0.25">
      <c r="D35" s="380" t="str">
        <f>IFERROR((INDEX('(0) NAFSGL Installation List'!$D$3:$F$424, MATCH(C35,'(0) NAFSGL Installation List'!$E$3:$E$424,0), 1)), " ")</f>
        <v xml:space="preserve"> </v>
      </c>
      <c r="E35" s="380" t="str">
        <f>IFERROR(
  IF(
    INDEX('(0) NAFSGL Installation List'!$F$3:$F$424,
          MATCH($D35,'(0) NAFSGL Installation List'!$D$3:$D$424,0)
    )="OCONUS",
    INDEX('(0) NAFSGL Installation List'!$G$3:$G$424,
          MATCH($D35,'(0) NAFSGL Installation List'!$D$3:$D$424,0)
    ),
    IF(
      INDEX('(0) NAFSGL Installation List'!$F$3:$F$424,
            MATCH($D35,'(0) NAFSGL Installation List'!$D$3:$D$424,0)
      )="Expeditionary",
      IF(
        INDEX('(0) NAFSGL Installation List'!$H$3:$H$424,
              MATCH($D35,'(0) NAFSGL Installation List'!$D$3:$D$424,0)
        )="Not Applicable",
        INDEX('(0) NAFSGL Installation List'!$F$3:$F$424,
              MATCH($D35,'(0) NAFSGL Installation List'!$D$3:$D$424,0)
        ),
        INDEX('(0) NAFSGL Installation List'!$H$3:$H$424,
              MATCH($D35,'(0) NAFSGL Installation List'!$D$3:$D$424,0)
        )
      ),
      INDEX('(0) NAFSGL Installation List'!$F$3:$F$424,
            MATCH($D35,'(0) NAFSGL Installation List'!$D$3:$D$424,0)
      )
    )
  ),
"")</f>
        <v/>
      </c>
      <c r="F35" s="7"/>
      <c r="G35" s="7"/>
      <c r="H35" s="6"/>
      <c r="I35" s="8"/>
    </row>
    <row r="36" spans="4:9" x14ac:dyDescent="0.25">
      <c r="D36" s="380" t="str">
        <f>IFERROR((INDEX('(0) NAFSGL Installation List'!$D$3:$F$424, MATCH(C36,'(0) NAFSGL Installation List'!$E$3:$E$424,0), 1)), " ")</f>
        <v xml:space="preserve"> </v>
      </c>
      <c r="E36" s="380" t="str">
        <f>IFERROR(
  IF(
    INDEX('(0) NAFSGL Installation List'!$F$3:$F$424,
          MATCH($D36,'(0) NAFSGL Installation List'!$D$3:$D$424,0)
    )="OCONUS",
    INDEX('(0) NAFSGL Installation List'!$G$3:$G$424,
          MATCH($D36,'(0) NAFSGL Installation List'!$D$3:$D$424,0)
    ),
    IF(
      INDEX('(0) NAFSGL Installation List'!$F$3:$F$424,
            MATCH($D36,'(0) NAFSGL Installation List'!$D$3:$D$424,0)
      )="Expeditionary",
      IF(
        INDEX('(0) NAFSGL Installation List'!$H$3:$H$424,
              MATCH($D36,'(0) NAFSGL Installation List'!$D$3:$D$424,0)
        )="Not Applicable",
        INDEX('(0) NAFSGL Installation List'!$F$3:$F$424,
              MATCH($D36,'(0) NAFSGL Installation List'!$D$3:$D$424,0)
        ),
        INDEX('(0) NAFSGL Installation List'!$H$3:$H$424,
              MATCH($D36,'(0) NAFSGL Installation List'!$D$3:$D$424,0)
        )
      ),
      INDEX('(0) NAFSGL Installation List'!$F$3:$F$424,
            MATCH($D36,'(0) NAFSGL Installation List'!$D$3:$D$424,0)
      )
    )
  ),
"")</f>
        <v/>
      </c>
      <c r="F36" s="7"/>
      <c r="G36" s="7"/>
      <c r="H36" s="6"/>
      <c r="I36" s="8"/>
    </row>
    <row r="37" spans="4:9" x14ac:dyDescent="0.25">
      <c r="D37" s="380" t="str">
        <f>IFERROR((INDEX('(0) NAFSGL Installation List'!$D$3:$F$424, MATCH(C37,'(0) NAFSGL Installation List'!$E$3:$E$424,0), 1)), " ")</f>
        <v xml:space="preserve"> </v>
      </c>
      <c r="E37" s="380" t="str">
        <f>IFERROR(
  IF(
    INDEX('(0) NAFSGL Installation List'!$F$3:$F$424,
          MATCH($D37,'(0) NAFSGL Installation List'!$D$3:$D$424,0)
    )="OCONUS",
    INDEX('(0) NAFSGL Installation List'!$G$3:$G$424,
          MATCH($D37,'(0) NAFSGL Installation List'!$D$3:$D$424,0)
    ),
    IF(
      INDEX('(0) NAFSGL Installation List'!$F$3:$F$424,
            MATCH($D37,'(0) NAFSGL Installation List'!$D$3:$D$424,0)
      )="Expeditionary",
      IF(
        INDEX('(0) NAFSGL Installation List'!$H$3:$H$424,
              MATCH($D37,'(0) NAFSGL Installation List'!$D$3:$D$424,0)
        )="Not Applicable",
        INDEX('(0) NAFSGL Installation List'!$F$3:$F$424,
              MATCH($D37,'(0) NAFSGL Installation List'!$D$3:$D$424,0)
        ),
        INDEX('(0) NAFSGL Installation List'!$H$3:$H$424,
              MATCH($D37,'(0) NAFSGL Installation List'!$D$3:$D$424,0)
        )
      ),
      INDEX('(0) NAFSGL Installation List'!$F$3:$F$424,
            MATCH($D37,'(0) NAFSGL Installation List'!$D$3:$D$424,0)
      )
    )
  ),
"")</f>
        <v/>
      </c>
      <c r="F37" s="7"/>
      <c r="G37" s="7"/>
      <c r="H37" s="6"/>
      <c r="I37" s="8"/>
    </row>
    <row r="38" spans="4:9" x14ac:dyDescent="0.25">
      <c r="D38" s="380" t="str">
        <f>IFERROR((INDEX('(0) NAFSGL Installation List'!$D$3:$F$424, MATCH(C38,'(0) NAFSGL Installation List'!$E$3:$E$424,0), 1)), " ")</f>
        <v xml:space="preserve"> </v>
      </c>
      <c r="E38" s="380" t="str">
        <f>IFERROR(
  IF(
    INDEX('(0) NAFSGL Installation List'!$F$3:$F$424,
          MATCH($D38,'(0) NAFSGL Installation List'!$D$3:$D$424,0)
    )="OCONUS",
    INDEX('(0) NAFSGL Installation List'!$G$3:$G$424,
          MATCH($D38,'(0) NAFSGL Installation List'!$D$3:$D$424,0)
    ),
    IF(
      INDEX('(0) NAFSGL Installation List'!$F$3:$F$424,
            MATCH($D38,'(0) NAFSGL Installation List'!$D$3:$D$424,0)
      )="Expeditionary",
      IF(
        INDEX('(0) NAFSGL Installation List'!$H$3:$H$424,
              MATCH($D38,'(0) NAFSGL Installation List'!$D$3:$D$424,0)
        )="Not Applicable",
        INDEX('(0) NAFSGL Installation List'!$F$3:$F$424,
              MATCH($D38,'(0) NAFSGL Installation List'!$D$3:$D$424,0)
        ),
        INDEX('(0) NAFSGL Installation List'!$H$3:$H$424,
              MATCH($D38,'(0) NAFSGL Installation List'!$D$3:$D$424,0)
        )
      ),
      INDEX('(0) NAFSGL Installation List'!$F$3:$F$424,
            MATCH($D38,'(0) NAFSGL Installation List'!$D$3:$D$424,0)
      )
    )
  ),
"")</f>
        <v/>
      </c>
      <c r="F38" s="7"/>
      <c r="G38" s="7"/>
      <c r="H38" s="6"/>
      <c r="I38" s="8"/>
    </row>
    <row r="39" spans="4:9" x14ac:dyDescent="0.25">
      <c r="D39" s="380" t="str">
        <f>IFERROR((INDEX('(0) NAFSGL Installation List'!$D$3:$F$424, MATCH(C39,'(0) NAFSGL Installation List'!$E$3:$E$424,0), 1)), " ")</f>
        <v xml:space="preserve"> </v>
      </c>
      <c r="E39" s="380" t="str">
        <f>IFERROR(
  IF(
    INDEX('(0) NAFSGL Installation List'!$F$3:$F$424,
          MATCH($D39,'(0) NAFSGL Installation List'!$D$3:$D$424,0)
    )="OCONUS",
    INDEX('(0) NAFSGL Installation List'!$G$3:$G$424,
          MATCH($D39,'(0) NAFSGL Installation List'!$D$3:$D$424,0)
    ),
    IF(
      INDEX('(0) NAFSGL Installation List'!$F$3:$F$424,
            MATCH($D39,'(0) NAFSGL Installation List'!$D$3:$D$424,0)
      )="Expeditionary",
      IF(
        INDEX('(0) NAFSGL Installation List'!$H$3:$H$424,
              MATCH($D39,'(0) NAFSGL Installation List'!$D$3:$D$424,0)
        )="Not Applicable",
        INDEX('(0) NAFSGL Installation List'!$F$3:$F$424,
              MATCH($D39,'(0) NAFSGL Installation List'!$D$3:$D$424,0)
        ),
        INDEX('(0) NAFSGL Installation List'!$H$3:$H$424,
              MATCH($D39,'(0) NAFSGL Installation List'!$D$3:$D$424,0)
        )
      ),
      INDEX('(0) NAFSGL Installation List'!$F$3:$F$424,
            MATCH($D39,'(0) NAFSGL Installation List'!$D$3:$D$424,0)
      )
    )
  ),
"")</f>
        <v/>
      </c>
      <c r="F39" s="7"/>
      <c r="G39" s="7"/>
      <c r="H39" s="6"/>
      <c r="I39" s="8"/>
    </row>
    <row r="40" spans="4:9" x14ac:dyDescent="0.25">
      <c r="D40" s="380" t="str">
        <f>IFERROR((INDEX('(0) NAFSGL Installation List'!$D$3:$F$424, MATCH(C40,'(0) NAFSGL Installation List'!$E$3:$E$424,0), 1)), " ")</f>
        <v xml:space="preserve"> </v>
      </c>
      <c r="E40" s="380" t="str">
        <f>IFERROR(
  IF(
    INDEX('(0) NAFSGL Installation List'!$F$3:$F$424,
          MATCH($D40,'(0) NAFSGL Installation List'!$D$3:$D$424,0)
    )="OCONUS",
    INDEX('(0) NAFSGL Installation List'!$G$3:$G$424,
          MATCH($D40,'(0) NAFSGL Installation List'!$D$3:$D$424,0)
    ),
    IF(
      INDEX('(0) NAFSGL Installation List'!$F$3:$F$424,
            MATCH($D40,'(0) NAFSGL Installation List'!$D$3:$D$424,0)
      )="Expeditionary",
      IF(
        INDEX('(0) NAFSGL Installation List'!$H$3:$H$424,
              MATCH($D40,'(0) NAFSGL Installation List'!$D$3:$D$424,0)
        )="Not Applicable",
        INDEX('(0) NAFSGL Installation List'!$F$3:$F$424,
              MATCH($D40,'(0) NAFSGL Installation List'!$D$3:$D$424,0)
        ),
        INDEX('(0) NAFSGL Installation List'!$H$3:$H$424,
              MATCH($D40,'(0) NAFSGL Installation List'!$D$3:$D$424,0)
        )
      ),
      INDEX('(0) NAFSGL Installation List'!$F$3:$F$424,
            MATCH($D40,'(0) NAFSGL Installation List'!$D$3:$D$424,0)
      )
    )
  ),
"")</f>
        <v/>
      </c>
      <c r="F40" s="7"/>
      <c r="G40" s="7"/>
      <c r="H40" s="6"/>
      <c r="I40" s="8"/>
    </row>
    <row r="41" spans="4:9" x14ac:dyDescent="0.25">
      <c r="D41" s="380" t="str">
        <f>IFERROR((INDEX('(0) NAFSGL Installation List'!$D$3:$F$424, MATCH(C41,'(0) NAFSGL Installation List'!$E$3:$E$424,0), 1)), " ")</f>
        <v xml:space="preserve"> </v>
      </c>
      <c r="E41" s="380" t="str">
        <f>IFERROR(
  IF(
    INDEX('(0) NAFSGL Installation List'!$F$3:$F$424,
          MATCH($D41,'(0) NAFSGL Installation List'!$D$3:$D$424,0)
    )="OCONUS",
    INDEX('(0) NAFSGL Installation List'!$G$3:$G$424,
          MATCH($D41,'(0) NAFSGL Installation List'!$D$3:$D$424,0)
    ),
    IF(
      INDEX('(0) NAFSGL Installation List'!$F$3:$F$424,
            MATCH($D41,'(0) NAFSGL Installation List'!$D$3:$D$424,0)
      )="Expeditionary",
      IF(
        INDEX('(0) NAFSGL Installation List'!$H$3:$H$424,
              MATCH($D41,'(0) NAFSGL Installation List'!$D$3:$D$424,0)
        )="Not Applicable",
        INDEX('(0) NAFSGL Installation List'!$F$3:$F$424,
              MATCH($D41,'(0) NAFSGL Installation List'!$D$3:$D$424,0)
        ),
        INDEX('(0) NAFSGL Installation List'!$H$3:$H$424,
              MATCH($D41,'(0) NAFSGL Installation List'!$D$3:$D$424,0)
        )
      ),
      INDEX('(0) NAFSGL Installation List'!$F$3:$F$424,
            MATCH($D41,'(0) NAFSGL Installation List'!$D$3:$D$424,0)
      )
    )
  ),
"")</f>
        <v/>
      </c>
      <c r="F41" s="7"/>
      <c r="G41" s="7"/>
      <c r="H41" s="6"/>
      <c r="I41" s="8"/>
    </row>
    <row r="42" spans="4:9" x14ac:dyDescent="0.25">
      <c r="D42" s="380" t="str">
        <f>IFERROR((INDEX('(0) NAFSGL Installation List'!$D$3:$F$424, MATCH(C42,'(0) NAFSGL Installation List'!$E$3:$E$424,0), 1)), " ")</f>
        <v xml:space="preserve"> </v>
      </c>
      <c r="E42" s="380" t="str">
        <f>IFERROR(
  IF(
    INDEX('(0) NAFSGL Installation List'!$F$3:$F$424,
          MATCH($D42,'(0) NAFSGL Installation List'!$D$3:$D$424,0)
    )="OCONUS",
    INDEX('(0) NAFSGL Installation List'!$G$3:$G$424,
          MATCH($D42,'(0) NAFSGL Installation List'!$D$3:$D$424,0)
    ),
    IF(
      INDEX('(0) NAFSGL Installation List'!$F$3:$F$424,
            MATCH($D42,'(0) NAFSGL Installation List'!$D$3:$D$424,0)
      )="Expeditionary",
      IF(
        INDEX('(0) NAFSGL Installation List'!$H$3:$H$424,
              MATCH($D42,'(0) NAFSGL Installation List'!$D$3:$D$424,0)
        )="Not Applicable",
        INDEX('(0) NAFSGL Installation List'!$F$3:$F$424,
              MATCH($D42,'(0) NAFSGL Installation List'!$D$3:$D$424,0)
        ),
        INDEX('(0) NAFSGL Installation List'!$H$3:$H$424,
              MATCH($D42,'(0) NAFSGL Installation List'!$D$3:$D$424,0)
        )
      ),
      INDEX('(0) NAFSGL Installation List'!$F$3:$F$424,
            MATCH($D42,'(0) NAFSGL Installation List'!$D$3:$D$424,0)
      )
    )
  ),
"")</f>
        <v/>
      </c>
      <c r="F42" s="7"/>
      <c r="G42" s="7"/>
      <c r="H42" s="6"/>
      <c r="I42" s="8"/>
    </row>
    <row r="43" spans="4:9" x14ac:dyDescent="0.25">
      <c r="D43" s="380" t="str">
        <f>IFERROR((INDEX('(0) NAFSGL Installation List'!$D$3:$F$424, MATCH(C43,'(0) NAFSGL Installation List'!$E$3:$E$424,0), 1)), " ")</f>
        <v xml:space="preserve"> </v>
      </c>
      <c r="E43" s="380" t="str">
        <f>IFERROR(
  IF(
    INDEX('(0) NAFSGL Installation List'!$F$3:$F$424,
          MATCH($D43,'(0) NAFSGL Installation List'!$D$3:$D$424,0)
    )="OCONUS",
    INDEX('(0) NAFSGL Installation List'!$G$3:$G$424,
          MATCH($D43,'(0) NAFSGL Installation List'!$D$3:$D$424,0)
    ),
    IF(
      INDEX('(0) NAFSGL Installation List'!$F$3:$F$424,
            MATCH($D43,'(0) NAFSGL Installation List'!$D$3:$D$424,0)
      )="Expeditionary",
      IF(
        INDEX('(0) NAFSGL Installation List'!$H$3:$H$424,
              MATCH($D43,'(0) NAFSGL Installation List'!$D$3:$D$424,0)
        )="Not Applicable",
        INDEX('(0) NAFSGL Installation List'!$F$3:$F$424,
              MATCH($D43,'(0) NAFSGL Installation List'!$D$3:$D$424,0)
        ),
        INDEX('(0) NAFSGL Installation List'!$H$3:$H$424,
              MATCH($D43,'(0) NAFSGL Installation List'!$D$3:$D$424,0)
        )
      ),
      INDEX('(0) NAFSGL Installation List'!$F$3:$F$424,
            MATCH($D43,'(0) NAFSGL Installation List'!$D$3:$D$424,0)
      )
    )
  ),
"")</f>
        <v/>
      </c>
      <c r="F43" s="7"/>
      <c r="G43" s="7"/>
      <c r="H43" s="6"/>
      <c r="I43" s="8"/>
    </row>
    <row r="44" spans="4:9" x14ac:dyDescent="0.25">
      <c r="D44" s="380" t="str">
        <f>IFERROR((INDEX('(0) NAFSGL Installation List'!$D$3:$F$424, MATCH(C44,'(0) NAFSGL Installation List'!$E$3:$E$424,0), 1)), " ")</f>
        <v xml:space="preserve"> </v>
      </c>
      <c r="E44" s="380" t="str">
        <f>IFERROR(
  IF(
    INDEX('(0) NAFSGL Installation List'!$F$3:$F$424,
          MATCH($D44,'(0) NAFSGL Installation List'!$D$3:$D$424,0)
    )="OCONUS",
    INDEX('(0) NAFSGL Installation List'!$G$3:$G$424,
          MATCH($D44,'(0) NAFSGL Installation List'!$D$3:$D$424,0)
    ),
    IF(
      INDEX('(0) NAFSGL Installation List'!$F$3:$F$424,
            MATCH($D44,'(0) NAFSGL Installation List'!$D$3:$D$424,0)
      )="Expeditionary",
      IF(
        INDEX('(0) NAFSGL Installation List'!$H$3:$H$424,
              MATCH($D44,'(0) NAFSGL Installation List'!$D$3:$D$424,0)
        )="Not Applicable",
        INDEX('(0) NAFSGL Installation List'!$F$3:$F$424,
              MATCH($D44,'(0) NAFSGL Installation List'!$D$3:$D$424,0)
        ),
        INDEX('(0) NAFSGL Installation List'!$H$3:$H$424,
              MATCH($D44,'(0) NAFSGL Installation List'!$D$3:$D$424,0)
        )
      ),
      INDEX('(0) NAFSGL Installation List'!$F$3:$F$424,
            MATCH($D44,'(0) NAFSGL Installation List'!$D$3:$D$424,0)
      )
    )
  ),
"")</f>
        <v/>
      </c>
      <c r="F44" s="7"/>
      <c r="G44" s="7"/>
      <c r="H44" s="6"/>
      <c r="I44" s="8"/>
    </row>
  </sheetData>
  <sheetProtection sheet="1" objects="1" scenarios="1"/>
  <autoFilter ref="A14:I14" xr:uid="{00000000-0009-0000-0000-000008000000}"/>
  <printOptions horizontalCentered="1"/>
  <pageMargins left="0.25" right="0.25" top="0.75" bottom="0.75" header="0.3" footer="0.3"/>
  <pageSetup scale="65" orientation="landscape" r:id="rId1"/>
  <headerFooter alignWithMargins="0">
    <oddFooter>&amp;R (7) MILCON</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53DDF91C-E14C-4604-85CE-E61CD9503E76}">
          <x14:formula1>
            <xm:f>'(0) NAFSGL Installation List'!$E$3:$E$424</xm:f>
          </x14:formula1>
          <xm:sqref>C15:C44</xm:sqref>
        </x14:dataValidation>
        <x14:dataValidation type="list" allowBlank="1" showInputMessage="1" showErrorMessage="1" xr:uid="{074F8EDE-D625-4028-88CA-EC51E15513EF}">
          <x14:formula1>
            <xm:f>'Data Elements'!$A$2:$A$5</xm:f>
          </x14:formula1>
          <xm:sqref>B15:B44</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pageSetUpPr fitToPage="1"/>
  </sheetPr>
  <dimension ref="A1:J46"/>
  <sheetViews>
    <sheetView zoomScaleNormal="100" workbookViewId="0"/>
  </sheetViews>
  <sheetFormatPr defaultRowHeight="12.5" x14ac:dyDescent="0.25"/>
  <cols>
    <col min="1" max="1" width="16.54296875" customWidth="1"/>
    <col min="2" max="2" width="16.26953125" customWidth="1"/>
    <col min="3" max="3" width="15.453125" customWidth="1"/>
    <col min="4" max="4" width="38.81640625" customWidth="1"/>
    <col min="5" max="6" width="14.1796875" style="357" customWidth="1"/>
    <col min="7" max="7" width="13.81640625" customWidth="1"/>
    <col min="8" max="8" width="30.453125" customWidth="1"/>
    <col min="9" max="9" width="17.26953125" customWidth="1"/>
    <col min="10" max="10" width="16" customWidth="1"/>
  </cols>
  <sheetData>
    <row r="1" spans="1:10" ht="14" x14ac:dyDescent="0.3">
      <c r="A1" s="44" t="s">
        <v>1582</v>
      </c>
      <c r="E1"/>
      <c r="F1"/>
    </row>
    <row r="2" spans="1:10" ht="17.5" x14ac:dyDescent="0.35">
      <c r="A2" s="2" t="s">
        <v>1758</v>
      </c>
      <c r="B2" s="2"/>
      <c r="C2" s="2"/>
      <c r="D2" s="2"/>
      <c r="E2" s="2"/>
      <c r="F2" s="2"/>
      <c r="G2" s="2"/>
      <c r="H2" s="2"/>
      <c r="I2" s="2"/>
      <c r="J2" s="2"/>
    </row>
    <row r="3" spans="1:10" ht="17.5" x14ac:dyDescent="0.35">
      <c r="A3" s="2" t="s">
        <v>1512</v>
      </c>
      <c r="B3" s="2"/>
      <c r="C3" s="2"/>
      <c r="D3" s="2"/>
      <c r="E3" s="2"/>
      <c r="F3" s="2"/>
      <c r="G3" s="2"/>
      <c r="H3" s="2"/>
      <c r="I3" s="2"/>
      <c r="J3" s="2"/>
    </row>
    <row r="4" spans="1:10" ht="17.5" x14ac:dyDescent="0.35">
      <c r="A4" s="1" t="s">
        <v>1759</v>
      </c>
      <c r="B4" s="273"/>
      <c r="C4" s="273"/>
      <c r="D4" s="273"/>
      <c r="E4" s="273"/>
      <c r="F4" s="273"/>
      <c r="G4" s="273"/>
      <c r="H4" s="273"/>
      <c r="I4" s="273"/>
      <c r="J4" s="1"/>
    </row>
    <row r="5" spans="1:10" ht="17.5" x14ac:dyDescent="0.35">
      <c r="A5" s="214"/>
      <c r="B5" s="215" t="s">
        <v>1513</v>
      </c>
      <c r="C5" s="215"/>
      <c r="D5" s="216"/>
      <c r="E5" s="216"/>
      <c r="F5" s="216"/>
      <c r="G5" s="216"/>
      <c r="H5" s="216"/>
      <c r="I5" s="216"/>
      <c r="J5" s="217"/>
    </row>
    <row r="6" spans="1:10" ht="15" x14ac:dyDescent="0.3">
      <c r="A6" s="218" t="s">
        <v>1514</v>
      </c>
      <c r="B6" s="300" t="s">
        <v>1515</v>
      </c>
      <c r="C6" s="300"/>
      <c r="D6" s="301"/>
      <c r="E6" s="301"/>
      <c r="F6" s="301"/>
      <c r="G6" s="301"/>
      <c r="H6" s="301"/>
      <c r="I6" s="301"/>
      <c r="J6" s="219"/>
    </row>
    <row r="7" spans="1:10" ht="15" x14ac:dyDescent="0.3">
      <c r="A7" s="218"/>
      <c r="B7" s="300" t="s">
        <v>1516</v>
      </c>
      <c r="C7" s="300"/>
      <c r="D7" s="301"/>
      <c r="E7" s="301"/>
      <c r="F7" s="301"/>
      <c r="G7" s="301"/>
      <c r="H7" s="301"/>
      <c r="I7" s="301"/>
      <c r="J7" s="219"/>
    </row>
    <row r="8" spans="1:10" ht="15" x14ac:dyDescent="0.3">
      <c r="A8" s="218"/>
      <c r="B8" s="300" t="s">
        <v>1555</v>
      </c>
      <c r="C8" s="300"/>
      <c r="D8" s="301"/>
      <c r="E8" s="301"/>
      <c r="F8" s="301"/>
      <c r="G8" s="301"/>
      <c r="H8" s="301"/>
      <c r="I8" s="301"/>
      <c r="J8" s="219"/>
    </row>
    <row r="9" spans="1:10" ht="15" x14ac:dyDescent="0.3">
      <c r="A9" s="218"/>
      <c r="B9" s="300" t="s">
        <v>1556</v>
      </c>
      <c r="C9" s="300"/>
      <c r="D9" s="301"/>
      <c r="E9" s="301"/>
      <c r="F9" s="301"/>
      <c r="G9" s="301"/>
      <c r="H9" s="301"/>
      <c r="I9" s="301"/>
      <c r="J9" s="219"/>
    </row>
    <row r="10" spans="1:10" ht="15" x14ac:dyDescent="0.3">
      <c r="A10" s="218"/>
      <c r="B10" s="300" t="s">
        <v>1557</v>
      </c>
      <c r="C10" s="300"/>
      <c r="D10" s="301"/>
      <c r="E10" s="301"/>
      <c r="F10" s="301"/>
      <c r="G10" s="301"/>
      <c r="H10" s="301"/>
      <c r="I10" s="301"/>
      <c r="J10" s="219"/>
    </row>
    <row r="11" spans="1:10" ht="15" x14ac:dyDescent="0.3">
      <c r="A11" s="218" t="s">
        <v>1518</v>
      </c>
      <c r="B11" s="300" t="s">
        <v>1558</v>
      </c>
      <c r="C11" s="300"/>
      <c r="D11" s="301"/>
      <c r="E11" s="301"/>
      <c r="F11" s="301"/>
      <c r="G11" s="301"/>
      <c r="H11" s="301"/>
      <c r="I11" s="301"/>
      <c r="J11" s="219"/>
    </row>
    <row r="12" spans="1:10" ht="15" x14ac:dyDescent="0.3">
      <c r="A12" s="218" t="s">
        <v>1520</v>
      </c>
      <c r="B12" s="300" t="s">
        <v>1521</v>
      </c>
      <c r="C12" s="300"/>
      <c r="D12" s="301"/>
      <c r="E12" s="301"/>
      <c r="F12" s="301"/>
      <c r="G12" s="301"/>
      <c r="H12" s="301"/>
      <c r="I12" s="301"/>
      <c r="J12" s="219"/>
    </row>
    <row r="13" spans="1:10" ht="15" x14ac:dyDescent="0.3">
      <c r="A13" s="220" t="s">
        <v>1522</v>
      </c>
      <c r="B13" s="221" t="s">
        <v>1793</v>
      </c>
      <c r="C13" s="221"/>
      <c r="D13" s="222"/>
      <c r="E13" s="222"/>
      <c r="F13" s="222"/>
      <c r="G13" s="222"/>
      <c r="H13" s="222"/>
      <c r="I13" s="222"/>
      <c r="J13" s="223"/>
    </row>
    <row r="14" spans="1:10" ht="65.150000000000006" customHeight="1" x14ac:dyDescent="0.35">
      <c r="A14" s="303" t="s">
        <v>1773</v>
      </c>
      <c r="B14" s="303" t="s">
        <v>0</v>
      </c>
      <c r="C14" s="303" t="s">
        <v>1583</v>
      </c>
      <c r="D14" s="303" t="s">
        <v>1524</v>
      </c>
      <c r="E14" s="356" t="s">
        <v>1525</v>
      </c>
      <c r="F14" s="356" t="s">
        <v>1526</v>
      </c>
      <c r="G14" s="303" t="s">
        <v>1584</v>
      </c>
      <c r="H14" s="303" t="s">
        <v>1527</v>
      </c>
      <c r="I14" s="303" t="s">
        <v>1798</v>
      </c>
      <c r="J14" s="305" t="s">
        <v>1585</v>
      </c>
    </row>
    <row r="15" spans="1:10" ht="15" customHeight="1" x14ac:dyDescent="0.25">
      <c r="C15" s="4"/>
      <c r="E15" s="380" t="str">
        <f>IFERROR((INDEX('(0) NAFSGL Installation List'!$D$3:$F$424, MATCH(D15,'(0) NAFSGL Installation List'!$E$3:$E$424,0), 1)), " ")</f>
        <v xml:space="preserve"> </v>
      </c>
      <c r="F15" s="380" t="str">
        <f>IFERROR(
  IF(
    INDEX('(0) NAFSGL Installation List'!$F$3:$F$424,
          MATCH($E15,'(0) NAFSGL Installation List'!$D$3:$D$424,0)
    )="OCONUS",
    INDEX('(0) NAFSGL Installation List'!$G$3:$G$424,
          MATCH($E15,'(0) NAFSGL Installation List'!$D$3:$D$424,0)
    ),
    IF(
      INDEX('(0) NAFSGL Installation List'!$F$3:$F$424,
            MATCH($E15,'(0) NAFSGL Installation List'!$D$3:$D$424,0)
      )="Expeditionary",
      IF(
        INDEX('(0) NAFSGL Installation List'!$H$3:$H$424,
              MATCH($E15,'(0) NAFSGL Installation List'!$D$3:$D$424,0)
        )="Not Applicable",
        INDEX('(0) NAFSGL Installation List'!$F$3:$F$424,
              MATCH($E15,'(0) NAFSGL Installation List'!$D$3:$D$424,0)
        ),
        INDEX('(0) NAFSGL Installation List'!$H$3:$H$424,
              MATCH($E15,'(0) NAFSGL Installation List'!$D$3:$D$424,0)
        )
      ),
      INDEX('(0) NAFSGL Installation List'!$F$3:$F$424,
            MATCH($E15,'(0) NAFSGL Installation List'!$D$3:$D$424,0)
      )
    )
  ),
"")</f>
        <v/>
      </c>
      <c r="G15" s="7"/>
      <c r="H15" s="4"/>
      <c r="I15" s="6"/>
      <c r="J15" s="8"/>
    </row>
    <row r="16" spans="1:10" ht="15" customHeight="1" x14ac:dyDescent="0.25">
      <c r="A16" s="32"/>
      <c r="C16" s="4"/>
      <c r="E16" s="380" t="str">
        <f>IFERROR((INDEX('(0) NAFSGL Installation List'!$D$3:$F$424, MATCH(D16,'(0) NAFSGL Installation List'!$E$3:$E$424,0), 1)), " ")</f>
        <v xml:space="preserve"> </v>
      </c>
      <c r="F16" s="380" t="str">
        <f>IFERROR(
  IF(
    INDEX('(0) NAFSGL Installation List'!$F$3:$F$424,
          MATCH($E16,'(0) NAFSGL Installation List'!$D$3:$D$424,0)
    )="OCONUS",
    INDEX('(0) NAFSGL Installation List'!$G$3:$G$424,
          MATCH($E16,'(0) NAFSGL Installation List'!$D$3:$D$424,0)
    ),
    IF(
      INDEX('(0) NAFSGL Installation List'!$F$3:$F$424,
            MATCH($E16,'(0) NAFSGL Installation List'!$D$3:$D$424,0)
      )="Expeditionary",
      IF(
        INDEX('(0) NAFSGL Installation List'!$H$3:$H$424,
              MATCH($E16,'(0) NAFSGL Installation List'!$D$3:$D$424,0)
        )="Not Applicable",
        INDEX('(0) NAFSGL Installation List'!$F$3:$F$424,
              MATCH($E16,'(0) NAFSGL Installation List'!$D$3:$D$424,0)
        ),
        INDEX('(0) NAFSGL Installation List'!$H$3:$H$424,
              MATCH($E16,'(0) NAFSGL Installation List'!$D$3:$D$424,0)
        )
      ),
      INDEX('(0) NAFSGL Installation List'!$F$3:$F$424,
            MATCH($E16,'(0) NAFSGL Installation List'!$D$3:$D$424,0)
      )
    )
  ),
"")</f>
        <v/>
      </c>
      <c r="G16" s="7"/>
      <c r="H16" s="4"/>
      <c r="I16" s="6"/>
      <c r="J16" s="8"/>
    </row>
    <row r="17" spans="1:10" ht="15" customHeight="1" x14ac:dyDescent="0.25">
      <c r="C17" s="4"/>
      <c r="E17" s="380" t="str">
        <f>IFERROR((INDEX('(0) NAFSGL Installation List'!$D$3:$F$424, MATCH(D17,'(0) NAFSGL Installation List'!$E$3:$E$424,0), 1)), " ")</f>
        <v xml:space="preserve"> </v>
      </c>
      <c r="F17" s="380" t="str">
        <f>IFERROR(
  IF(
    INDEX('(0) NAFSGL Installation List'!$F$3:$F$424,
          MATCH($E17,'(0) NAFSGL Installation List'!$D$3:$D$424,0)
    )="OCONUS",
    INDEX('(0) NAFSGL Installation List'!$G$3:$G$424,
          MATCH($E17,'(0) NAFSGL Installation List'!$D$3:$D$424,0)
    ),
    IF(
      INDEX('(0) NAFSGL Installation List'!$F$3:$F$424,
            MATCH($E17,'(0) NAFSGL Installation List'!$D$3:$D$424,0)
      )="Expeditionary",
      IF(
        INDEX('(0) NAFSGL Installation List'!$H$3:$H$424,
              MATCH($E17,'(0) NAFSGL Installation List'!$D$3:$D$424,0)
        )="Not Applicable",
        INDEX('(0) NAFSGL Installation List'!$F$3:$F$424,
              MATCH($E17,'(0) NAFSGL Installation List'!$D$3:$D$424,0)
        ),
        INDEX('(0) NAFSGL Installation List'!$H$3:$H$424,
              MATCH($E17,'(0) NAFSGL Installation List'!$D$3:$D$424,0)
        )
      ),
      INDEX('(0) NAFSGL Installation List'!$F$3:$F$424,
            MATCH($E17,'(0) NAFSGL Installation List'!$D$3:$D$424,0)
      )
    )
  ),
"")</f>
        <v/>
      </c>
      <c r="G17" s="7"/>
      <c r="H17" s="4"/>
      <c r="I17" s="6"/>
      <c r="J17" s="8"/>
    </row>
    <row r="18" spans="1:10" ht="15" customHeight="1" x14ac:dyDescent="0.25">
      <c r="C18" s="4"/>
      <c r="E18" s="380" t="str">
        <f>IFERROR((INDEX('(0) NAFSGL Installation List'!$D$3:$F$424, MATCH(D18,'(0) NAFSGL Installation List'!$E$3:$E$424,0), 1)), " ")</f>
        <v xml:space="preserve"> </v>
      </c>
      <c r="F18" s="380" t="str">
        <f>IFERROR(
  IF(
    INDEX('(0) NAFSGL Installation List'!$F$3:$F$424,
          MATCH($E18,'(0) NAFSGL Installation List'!$D$3:$D$424,0)
    )="OCONUS",
    INDEX('(0) NAFSGL Installation List'!$G$3:$G$424,
          MATCH($E18,'(0) NAFSGL Installation List'!$D$3:$D$424,0)
    ),
    IF(
      INDEX('(0) NAFSGL Installation List'!$F$3:$F$424,
            MATCH($E18,'(0) NAFSGL Installation List'!$D$3:$D$424,0)
      )="Expeditionary",
      IF(
        INDEX('(0) NAFSGL Installation List'!$H$3:$H$424,
              MATCH($E18,'(0) NAFSGL Installation List'!$D$3:$D$424,0)
        )="Not Applicable",
        INDEX('(0) NAFSGL Installation List'!$F$3:$F$424,
              MATCH($E18,'(0) NAFSGL Installation List'!$D$3:$D$424,0)
        ),
        INDEX('(0) NAFSGL Installation List'!$H$3:$H$424,
              MATCH($E18,'(0) NAFSGL Installation List'!$D$3:$D$424,0)
        )
      ),
      INDEX('(0) NAFSGL Installation List'!$F$3:$F$424,
            MATCH($E18,'(0) NAFSGL Installation List'!$D$3:$D$424,0)
      )
    )
  ),
"")</f>
        <v/>
      </c>
      <c r="G18" s="7"/>
      <c r="H18" s="4"/>
      <c r="I18" s="6"/>
      <c r="J18" s="8"/>
    </row>
    <row r="19" spans="1:10" ht="15" customHeight="1" x14ac:dyDescent="0.25">
      <c r="C19" s="4"/>
      <c r="E19" s="380" t="str">
        <f>IFERROR((INDEX('(0) NAFSGL Installation List'!$D$3:$F$424, MATCH(D19,'(0) NAFSGL Installation List'!$E$3:$E$424,0), 1)), " ")</f>
        <v xml:space="preserve"> </v>
      </c>
      <c r="F19" s="380" t="str">
        <f>IFERROR(
  IF(
    INDEX('(0) NAFSGL Installation List'!$F$3:$F$424,
          MATCH($E19,'(0) NAFSGL Installation List'!$D$3:$D$424,0)
    )="OCONUS",
    INDEX('(0) NAFSGL Installation List'!$G$3:$G$424,
          MATCH($E19,'(0) NAFSGL Installation List'!$D$3:$D$424,0)
    ),
    IF(
      INDEX('(0) NAFSGL Installation List'!$F$3:$F$424,
            MATCH($E19,'(0) NAFSGL Installation List'!$D$3:$D$424,0)
      )="Expeditionary",
      IF(
        INDEX('(0) NAFSGL Installation List'!$H$3:$H$424,
              MATCH($E19,'(0) NAFSGL Installation List'!$D$3:$D$424,0)
        )="Not Applicable",
        INDEX('(0) NAFSGL Installation List'!$F$3:$F$424,
              MATCH($E19,'(0) NAFSGL Installation List'!$D$3:$D$424,0)
        ),
        INDEX('(0) NAFSGL Installation List'!$H$3:$H$424,
              MATCH($E19,'(0) NAFSGL Installation List'!$D$3:$D$424,0)
        )
      ),
      INDEX('(0) NAFSGL Installation List'!$F$3:$F$424,
            MATCH($E19,'(0) NAFSGL Installation List'!$D$3:$D$424,0)
      )
    )
  ),
"")</f>
        <v/>
      </c>
      <c r="G19" s="7"/>
      <c r="H19" s="4"/>
      <c r="I19" s="6"/>
      <c r="J19" s="8"/>
    </row>
    <row r="20" spans="1:10" ht="15" customHeight="1" x14ac:dyDescent="0.25">
      <c r="C20" s="4"/>
      <c r="E20" s="380" t="str">
        <f>IFERROR((INDEX('(0) NAFSGL Installation List'!$D$3:$F$424, MATCH(D20,'(0) NAFSGL Installation List'!$E$3:$E$424,0), 1)), " ")</f>
        <v xml:space="preserve"> </v>
      </c>
      <c r="F20" s="380" t="str">
        <f>IFERROR(
  IF(
    INDEX('(0) NAFSGL Installation List'!$F$3:$F$424,
          MATCH($E20,'(0) NAFSGL Installation List'!$D$3:$D$424,0)
    )="OCONUS",
    INDEX('(0) NAFSGL Installation List'!$G$3:$G$424,
          MATCH($E20,'(0) NAFSGL Installation List'!$D$3:$D$424,0)
    ),
    IF(
      INDEX('(0) NAFSGL Installation List'!$F$3:$F$424,
            MATCH($E20,'(0) NAFSGL Installation List'!$D$3:$D$424,0)
      )="Expeditionary",
      IF(
        INDEX('(0) NAFSGL Installation List'!$H$3:$H$424,
              MATCH($E20,'(0) NAFSGL Installation List'!$D$3:$D$424,0)
        )="Not Applicable",
        INDEX('(0) NAFSGL Installation List'!$F$3:$F$424,
              MATCH($E20,'(0) NAFSGL Installation List'!$D$3:$D$424,0)
        ),
        INDEX('(0) NAFSGL Installation List'!$H$3:$H$424,
              MATCH($E20,'(0) NAFSGL Installation List'!$D$3:$D$424,0)
        )
      ),
      INDEX('(0) NAFSGL Installation List'!$F$3:$F$424,
            MATCH($E20,'(0) NAFSGL Installation List'!$D$3:$D$424,0)
      )
    )
  ),
"")</f>
        <v/>
      </c>
      <c r="G20" s="7"/>
      <c r="H20" s="4"/>
      <c r="I20" s="6"/>
      <c r="J20" s="8"/>
    </row>
    <row r="21" spans="1:10" ht="15" customHeight="1" x14ac:dyDescent="0.25">
      <c r="C21" s="4"/>
      <c r="E21" s="380" t="str">
        <f>IFERROR((INDEX('(0) NAFSGL Installation List'!$D$3:$F$424, MATCH(D21,'(0) NAFSGL Installation List'!$E$3:$E$424,0), 1)), " ")</f>
        <v xml:space="preserve"> </v>
      </c>
      <c r="F21" s="380" t="str">
        <f>IFERROR(
  IF(
    INDEX('(0) NAFSGL Installation List'!$F$3:$F$424,
          MATCH($E21,'(0) NAFSGL Installation List'!$D$3:$D$424,0)
    )="OCONUS",
    INDEX('(0) NAFSGL Installation List'!$G$3:$G$424,
          MATCH($E21,'(0) NAFSGL Installation List'!$D$3:$D$424,0)
    ),
    IF(
      INDEX('(0) NAFSGL Installation List'!$F$3:$F$424,
            MATCH($E21,'(0) NAFSGL Installation List'!$D$3:$D$424,0)
      )="Expeditionary",
      IF(
        INDEX('(0) NAFSGL Installation List'!$H$3:$H$424,
              MATCH($E21,'(0) NAFSGL Installation List'!$D$3:$D$424,0)
        )="Not Applicable",
        INDEX('(0) NAFSGL Installation List'!$F$3:$F$424,
              MATCH($E21,'(0) NAFSGL Installation List'!$D$3:$D$424,0)
        ),
        INDEX('(0) NAFSGL Installation List'!$H$3:$H$424,
              MATCH($E21,'(0) NAFSGL Installation List'!$D$3:$D$424,0)
        )
      ),
      INDEX('(0) NAFSGL Installation List'!$F$3:$F$424,
            MATCH($E21,'(0) NAFSGL Installation List'!$D$3:$D$424,0)
      )
    )
  ),
"")</f>
        <v/>
      </c>
      <c r="G21" s="7"/>
      <c r="H21" s="4"/>
      <c r="I21" s="6"/>
      <c r="J21" s="8"/>
    </row>
    <row r="22" spans="1:10" ht="15" customHeight="1" x14ac:dyDescent="0.25">
      <c r="C22" s="4"/>
      <c r="E22" s="380" t="str">
        <f>IFERROR((INDEX('(0) NAFSGL Installation List'!$D$3:$F$424, MATCH(D22,'(0) NAFSGL Installation List'!$E$3:$E$424,0), 1)), " ")</f>
        <v xml:space="preserve"> </v>
      </c>
      <c r="F22" s="380" t="str">
        <f>IFERROR(
  IF(
    INDEX('(0) NAFSGL Installation List'!$F$3:$F$424,
          MATCH($E22,'(0) NAFSGL Installation List'!$D$3:$D$424,0)
    )="OCONUS",
    INDEX('(0) NAFSGL Installation List'!$G$3:$G$424,
          MATCH($E22,'(0) NAFSGL Installation List'!$D$3:$D$424,0)
    ),
    IF(
      INDEX('(0) NAFSGL Installation List'!$F$3:$F$424,
            MATCH($E22,'(0) NAFSGL Installation List'!$D$3:$D$424,0)
      )="Expeditionary",
      IF(
        INDEX('(0) NAFSGL Installation List'!$H$3:$H$424,
              MATCH($E22,'(0) NAFSGL Installation List'!$D$3:$D$424,0)
        )="Not Applicable",
        INDEX('(0) NAFSGL Installation List'!$F$3:$F$424,
              MATCH($E22,'(0) NAFSGL Installation List'!$D$3:$D$424,0)
        ),
        INDEX('(0) NAFSGL Installation List'!$H$3:$H$424,
              MATCH($E22,'(0) NAFSGL Installation List'!$D$3:$D$424,0)
        )
      ),
      INDEX('(0) NAFSGL Installation List'!$F$3:$F$424,
            MATCH($E22,'(0) NAFSGL Installation List'!$D$3:$D$424,0)
      )
    )
  ),
"")</f>
        <v/>
      </c>
      <c r="G22" s="7"/>
      <c r="H22" s="4"/>
      <c r="I22" s="6"/>
      <c r="J22" s="8"/>
    </row>
    <row r="23" spans="1:10" ht="15" customHeight="1" x14ac:dyDescent="0.25">
      <c r="C23" s="4"/>
      <c r="E23" s="380" t="str">
        <f>IFERROR((INDEX('(0) NAFSGL Installation List'!$D$3:$F$424, MATCH(D23,'(0) NAFSGL Installation List'!$E$3:$E$424,0), 1)), " ")</f>
        <v xml:space="preserve"> </v>
      </c>
      <c r="F23" s="380" t="str">
        <f>IFERROR(
  IF(
    INDEX('(0) NAFSGL Installation List'!$F$3:$F$424,
          MATCH($E23,'(0) NAFSGL Installation List'!$D$3:$D$424,0)
    )="OCONUS",
    INDEX('(0) NAFSGL Installation List'!$G$3:$G$424,
          MATCH($E23,'(0) NAFSGL Installation List'!$D$3:$D$424,0)
    ),
    IF(
      INDEX('(0) NAFSGL Installation List'!$F$3:$F$424,
            MATCH($E23,'(0) NAFSGL Installation List'!$D$3:$D$424,0)
      )="Expeditionary",
      IF(
        INDEX('(0) NAFSGL Installation List'!$H$3:$H$424,
              MATCH($E23,'(0) NAFSGL Installation List'!$D$3:$D$424,0)
        )="Not Applicable",
        INDEX('(0) NAFSGL Installation List'!$F$3:$F$424,
              MATCH($E23,'(0) NAFSGL Installation List'!$D$3:$D$424,0)
        ),
        INDEX('(0) NAFSGL Installation List'!$H$3:$H$424,
              MATCH($E23,'(0) NAFSGL Installation List'!$D$3:$D$424,0)
        )
      ),
      INDEX('(0) NAFSGL Installation List'!$F$3:$F$424,
            MATCH($E23,'(0) NAFSGL Installation List'!$D$3:$D$424,0)
      )
    )
  ),
"")</f>
        <v/>
      </c>
      <c r="G23" s="7"/>
      <c r="H23" s="4"/>
      <c r="I23" s="6"/>
      <c r="J23" s="8"/>
    </row>
    <row r="24" spans="1:10" ht="15" customHeight="1" x14ac:dyDescent="0.25">
      <c r="C24" s="4"/>
      <c r="E24" s="380" t="str">
        <f>IFERROR((INDEX('(0) NAFSGL Installation List'!$D$3:$F$424, MATCH(D24,'(0) NAFSGL Installation List'!$E$3:$E$424,0), 1)), " ")</f>
        <v xml:space="preserve"> </v>
      </c>
      <c r="F24" s="380" t="str">
        <f>IFERROR(
  IF(
    INDEX('(0) NAFSGL Installation List'!$F$3:$F$424,
          MATCH($E24,'(0) NAFSGL Installation List'!$D$3:$D$424,0)
    )="OCONUS",
    INDEX('(0) NAFSGL Installation List'!$G$3:$G$424,
          MATCH($E24,'(0) NAFSGL Installation List'!$D$3:$D$424,0)
    ),
    IF(
      INDEX('(0) NAFSGL Installation List'!$F$3:$F$424,
            MATCH($E24,'(0) NAFSGL Installation List'!$D$3:$D$424,0)
      )="Expeditionary",
      IF(
        INDEX('(0) NAFSGL Installation List'!$H$3:$H$424,
              MATCH($E24,'(0) NAFSGL Installation List'!$D$3:$D$424,0)
        )="Not Applicable",
        INDEX('(0) NAFSGL Installation List'!$F$3:$F$424,
              MATCH($E24,'(0) NAFSGL Installation List'!$D$3:$D$424,0)
        ),
        INDEX('(0) NAFSGL Installation List'!$H$3:$H$424,
              MATCH($E24,'(0) NAFSGL Installation List'!$D$3:$D$424,0)
        )
      ),
      INDEX('(0) NAFSGL Installation List'!$F$3:$F$424,
            MATCH($E24,'(0) NAFSGL Installation List'!$D$3:$D$424,0)
      )
    )
  ),
"")</f>
        <v/>
      </c>
      <c r="G24" s="7"/>
      <c r="H24" s="4"/>
      <c r="I24" s="6"/>
      <c r="J24" s="8"/>
    </row>
    <row r="25" spans="1:10" ht="15" customHeight="1" x14ac:dyDescent="0.25">
      <c r="C25" s="4"/>
      <c r="E25" s="380" t="str">
        <f>IFERROR((INDEX('(0) NAFSGL Installation List'!$D$3:$F$424, MATCH(D25,'(0) NAFSGL Installation List'!$E$3:$E$424,0), 1)), " ")</f>
        <v xml:space="preserve"> </v>
      </c>
      <c r="F25" s="380" t="str">
        <f>IFERROR(
  IF(
    INDEX('(0) NAFSGL Installation List'!$F$3:$F$424,
          MATCH($E25,'(0) NAFSGL Installation List'!$D$3:$D$424,0)
    )="OCONUS",
    INDEX('(0) NAFSGL Installation List'!$G$3:$G$424,
          MATCH($E25,'(0) NAFSGL Installation List'!$D$3:$D$424,0)
    ),
    IF(
      INDEX('(0) NAFSGL Installation List'!$F$3:$F$424,
            MATCH($E25,'(0) NAFSGL Installation List'!$D$3:$D$424,0)
      )="Expeditionary",
      IF(
        INDEX('(0) NAFSGL Installation List'!$H$3:$H$424,
              MATCH($E25,'(0) NAFSGL Installation List'!$D$3:$D$424,0)
        )="Not Applicable",
        INDEX('(0) NAFSGL Installation List'!$F$3:$F$424,
              MATCH($E25,'(0) NAFSGL Installation List'!$D$3:$D$424,0)
        ),
        INDEX('(0) NAFSGL Installation List'!$H$3:$H$424,
              MATCH($E25,'(0) NAFSGL Installation List'!$D$3:$D$424,0)
        )
      ),
      INDEX('(0) NAFSGL Installation List'!$F$3:$F$424,
            MATCH($E25,'(0) NAFSGL Installation List'!$D$3:$D$424,0)
      )
    )
  ),
"")</f>
        <v/>
      </c>
      <c r="G25" s="7"/>
      <c r="H25" s="4"/>
      <c r="I25" s="6"/>
      <c r="J25" s="8"/>
    </row>
    <row r="26" spans="1:10" ht="15" customHeight="1" x14ac:dyDescent="0.25">
      <c r="C26" s="4"/>
      <c r="E26" s="380" t="str">
        <f>IFERROR((INDEX('(0) NAFSGL Installation List'!$D$3:$F$424, MATCH(D26,'(0) NAFSGL Installation List'!$E$3:$E$424,0), 1)), " ")</f>
        <v xml:space="preserve"> </v>
      </c>
      <c r="F26" s="380" t="str">
        <f>IFERROR(
  IF(
    INDEX('(0) NAFSGL Installation List'!$F$3:$F$424,
          MATCH($E26,'(0) NAFSGL Installation List'!$D$3:$D$424,0)
    )="OCONUS",
    INDEX('(0) NAFSGL Installation List'!$G$3:$G$424,
          MATCH($E26,'(0) NAFSGL Installation List'!$D$3:$D$424,0)
    ),
    IF(
      INDEX('(0) NAFSGL Installation List'!$F$3:$F$424,
            MATCH($E26,'(0) NAFSGL Installation List'!$D$3:$D$424,0)
      )="Expeditionary",
      IF(
        INDEX('(0) NAFSGL Installation List'!$H$3:$H$424,
              MATCH($E26,'(0) NAFSGL Installation List'!$D$3:$D$424,0)
        )="Not Applicable",
        INDEX('(0) NAFSGL Installation List'!$F$3:$F$424,
              MATCH($E26,'(0) NAFSGL Installation List'!$D$3:$D$424,0)
        ),
        INDEX('(0) NAFSGL Installation List'!$H$3:$H$424,
              MATCH($E26,'(0) NAFSGL Installation List'!$D$3:$D$424,0)
        )
      ),
      INDEX('(0) NAFSGL Installation List'!$F$3:$F$424,
            MATCH($E26,'(0) NAFSGL Installation List'!$D$3:$D$424,0)
      )
    )
  ),
"")</f>
        <v/>
      </c>
      <c r="G26" s="7"/>
      <c r="H26" s="4"/>
      <c r="I26" s="6"/>
      <c r="J26" s="8"/>
    </row>
    <row r="27" spans="1:10" ht="15" customHeight="1" x14ac:dyDescent="0.25">
      <c r="C27" s="4"/>
      <c r="E27" s="380" t="str">
        <f>IFERROR((INDEX('(0) NAFSGL Installation List'!$D$3:$F$424, MATCH(D27,'(0) NAFSGL Installation List'!$E$3:$E$424,0), 1)), " ")</f>
        <v xml:space="preserve"> </v>
      </c>
      <c r="F27" s="380" t="str">
        <f>IFERROR(
  IF(
    INDEX('(0) NAFSGL Installation List'!$F$3:$F$424,
          MATCH($E27,'(0) NAFSGL Installation List'!$D$3:$D$424,0)
    )="OCONUS",
    INDEX('(0) NAFSGL Installation List'!$G$3:$G$424,
          MATCH($E27,'(0) NAFSGL Installation List'!$D$3:$D$424,0)
    ),
    IF(
      INDEX('(0) NAFSGL Installation List'!$F$3:$F$424,
            MATCH($E27,'(0) NAFSGL Installation List'!$D$3:$D$424,0)
      )="Expeditionary",
      IF(
        INDEX('(0) NAFSGL Installation List'!$H$3:$H$424,
              MATCH($E27,'(0) NAFSGL Installation List'!$D$3:$D$424,0)
        )="Not Applicable",
        INDEX('(0) NAFSGL Installation List'!$F$3:$F$424,
              MATCH($E27,'(0) NAFSGL Installation List'!$D$3:$D$424,0)
        ),
        INDEX('(0) NAFSGL Installation List'!$H$3:$H$424,
              MATCH($E27,'(0) NAFSGL Installation List'!$D$3:$D$424,0)
        )
      ),
      INDEX('(0) NAFSGL Installation List'!$F$3:$F$424,
            MATCH($E27,'(0) NAFSGL Installation List'!$D$3:$D$424,0)
      )
    )
  ),
"")</f>
        <v/>
      </c>
      <c r="G27" s="7"/>
      <c r="H27" s="4"/>
      <c r="I27" s="6"/>
      <c r="J27" s="8"/>
    </row>
    <row r="28" spans="1:10" ht="15" customHeight="1" x14ac:dyDescent="0.25">
      <c r="C28" s="4"/>
      <c r="E28" s="380" t="str">
        <f>IFERROR((INDEX('(0) NAFSGL Installation List'!$D$3:$F$424, MATCH(D28,'(0) NAFSGL Installation List'!$E$3:$E$424,0), 1)), " ")</f>
        <v xml:space="preserve"> </v>
      </c>
      <c r="F28" s="380" t="str">
        <f>IFERROR(
  IF(
    INDEX('(0) NAFSGL Installation List'!$F$3:$F$424,
          MATCH($E28,'(0) NAFSGL Installation List'!$D$3:$D$424,0)
    )="OCONUS",
    INDEX('(0) NAFSGL Installation List'!$G$3:$G$424,
          MATCH($E28,'(0) NAFSGL Installation List'!$D$3:$D$424,0)
    ),
    IF(
      INDEX('(0) NAFSGL Installation List'!$F$3:$F$424,
            MATCH($E28,'(0) NAFSGL Installation List'!$D$3:$D$424,0)
      )="Expeditionary",
      IF(
        INDEX('(0) NAFSGL Installation List'!$H$3:$H$424,
              MATCH($E28,'(0) NAFSGL Installation List'!$D$3:$D$424,0)
        )="Not Applicable",
        INDEX('(0) NAFSGL Installation List'!$F$3:$F$424,
              MATCH($E28,'(0) NAFSGL Installation List'!$D$3:$D$424,0)
        ),
        INDEX('(0) NAFSGL Installation List'!$H$3:$H$424,
              MATCH($E28,'(0) NAFSGL Installation List'!$D$3:$D$424,0)
        )
      ),
      INDEX('(0) NAFSGL Installation List'!$F$3:$F$424,
            MATCH($E28,'(0) NAFSGL Installation List'!$D$3:$D$424,0)
      )
    )
  ),
"")</f>
        <v/>
      </c>
      <c r="G28" s="7"/>
      <c r="H28" s="4"/>
      <c r="I28" s="6"/>
      <c r="J28" s="8"/>
    </row>
    <row r="29" spans="1:10" ht="15" customHeight="1" x14ac:dyDescent="0.25">
      <c r="C29" s="4"/>
      <c r="E29" s="380" t="str">
        <f>IFERROR((INDEX('(0) NAFSGL Installation List'!$D$3:$F$424, MATCH(D29,'(0) NAFSGL Installation List'!$E$3:$E$424,0), 1)), " ")</f>
        <v xml:space="preserve"> </v>
      </c>
      <c r="F29" s="380" t="str">
        <f>IFERROR(
  IF(
    INDEX('(0) NAFSGL Installation List'!$F$3:$F$424,
          MATCH($E29,'(0) NAFSGL Installation List'!$D$3:$D$424,0)
    )="OCONUS",
    INDEX('(0) NAFSGL Installation List'!$G$3:$G$424,
          MATCH($E29,'(0) NAFSGL Installation List'!$D$3:$D$424,0)
    ),
    IF(
      INDEX('(0) NAFSGL Installation List'!$F$3:$F$424,
            MATCH($E29,'(0) NAFSGL Installation List'!$D$3:$D$424,0)
      )="Expeditionary",
      IF(
        INDEX('(0) NAFSGL Installation List'!$H$3:$H$424,
              MATCH($E29,'(0) NAFSGL Installation List'!$D$3:$D$424,0)
        )="Not Applicable",
        INDEX('(0) NAFSGL Installation List'!$F$3:$F$424,
              MATCH($E29,'(0) NAFSGL Installation List'!$D$3:$D$424,0)
        ),
        INDEX('(0) NAFSGL Installation List'!$H$3:$H$424,
              MATCH($E29,'(0) NAFSGL Installation List'!$D$3:$D$424,0)
        )
      ),
      INDEX('(0) NAFSGL Installation List'!$F$3:$F$424,
            MATCH($E29,'(0) NAFSGL Installation List'!$D$3:$D$424,0)
      )
    )
  ),
"")</f>
        <v/>
      </c>
      <c r="G29" s="7"/>
      <c r="H29" s="4"/>
      <c r="I29" s="6"/>
      <c r="J29" s="8"/>
    </row>
    <row r="30" spans="1:10" ht="62" x14ac:dyDescent="0.35">
      <c r="A30" s="3" t="s">
        <v>1773</v>
      </c>
      <c r="B30" s="3" t="s">
        <v>0</v>
      </c>
      <c r="C30" s="47" t="s">
        <v>1583</v>
      </c>
      <c r="D30" s="47" t="s">
        <v>1524</v>
      </c>
      <c r="E30" s="47" t="s">
        <v>1525</v>
      </c>
      <c r="F30" s="47" t="s">
        <v>1526</v>
      </c>
      <c r="G30" s="47" t="s">
        <v>1584</v>
      </c>
      <c r="H30" s="47" t="s">
        <v>1527</v>
      </c>
      <c r="I30" s="47" t="s">
        <v>1798</v>
      </c>
      <c r="J30" s="47" t="s">
        <v>1585</v>
      </c>
    </row>
    <row r="31" spans="1:10" ht="15" customHeight="1" x14ac:dyDescent="0.25">
      <c r="C31" s="4"/>
      <c r="E31" s="382" t="str">
        <f>IFERROR((INDEX('(0) NAFSGL Installation List'!$D$3:$F$424, MATCH(D31,'(0) NAFSGL Installation List'!$E$3:$E$424,0), 1)), " ")</f>
        <v xml:space="preserve"> </v>
      </c>
      <c r="F31" s="382" t="str">
        <f>IFERROR(
  IF(
    INDEX('(0) NAFSGL Installation List'!$F$3:$F$424,
          MATCH($E31,'(0) NAFSGL Installation List'!$D$3:$D$424,0)
    )="OCONUS",
    INDEX('(0) NAFSGL Installation List'!$G$3:$G$424,
          MATCH($E31,'(0) NAFSGL Installation List'!$D$3:$D$424,0)
    ),
    IF(
      INDEX('(0) NAFSGL Installation List'!$F$3:$F$424,
            MATCH($E31,'(0) NAFSGL Installation List'!$D$3:$D$424,0)
      )="Expeditionary",
      IF(
        INDEX('(0) NAFSGL Installation List'!$H$3:$H$424,
              MATCH($E31,'(0) NAFSGL Installation List'!$D$3:$D$424,0)
        )="Not Applicable",
        INDEX('(0) NAFSGL Installation List'!$F$3:$F$424,
              MATCH($E31,'(0) NAFSGL Installation List'!$D$3:$D$424,0)
        ),
        INDEX('(0) NAFSGL Installation List'!$H$3:$H$424,
              MATCH($E31,'(0) NAFSGL Installation List'!$D$3:$D$424,0)
        )
      ),
      INDEX('(0) NAFSGL Installation List'!$F$3:$F$424,
            MATCH($E31,'(0) NAFSGL Installation List'!$D$3:$D$424,0)
      )
    )
  ),
"")</f>
        <v/>
      </c>
      <c r="G31" s="7"/>
      <c r="H31" s="4"/>
      <c r="I31" s="6"/>
      <c r="J31" s="8"/>
    </row>
    <row r="32" spans="1:10" ht="15" customHeight="1" x14ac:dyDescent="0.25">
      <c r="C32" s="4"/>
      <c r="E32" s="380" t="str">
        <f>IFERROR((INDEX('(0) NAFSGL Installation List'!$D$3:$F$424, MATCH(D32,'(0) NAFSGL Installation List'!$E$3:$E$424,0), 1)), " ")</f>
        <v xml:space="preserve"> </v>
      </c>
      <c r="F32" s="380" t="str">
        <f>IFERROR(
  IF(
    INDEX('(0) NAFSGL Installation List'!$F$3:$F$424,
          MATCH($E32,'(0) NAFSGL Installation List'!$D$3:$D$424,0)
    )="OCONUS",
    INDEX('(0) NAFSGL Installation List'!$G$3:$G$424,
          MATCH($E32,'(0) NAFSGL Installation List'!$D$3:$D$424,0)
    ),
    IF(
      INDEX('(0) NAFSGL Installation List'!$F$3:$F$424,
            MATCH($E32,'(0) NAFSGL Installation List'!$D$3:$D$424,0)
      )="Expeditionary",
      IF(
        INDEX('(0) NAFSGL Installation List'!$H$3:$H$424,
              MATCH($E32,'(0) NAFSGL Installation List'!$D$3:$D$424,0)
        )="Not Applicable",
        INDEX('(0) NAFSGL Installation List'!$F$3:$F$424,
              MATCH($E32,'(0) NAFSGL Installation List'!$D$3:$D$424,0)
        ),
        INDEX('(0) NAFSGL Installation List'!$H$3:$H$424,
              MATCH($E32,'(0) NAFSGL Installation List'!$D$3:$D$424,0)
        )
      ),
      INDEX('(0) NAFSGL Installation List'!$F$3:$F$424,
            MATCH($E32,'(0) NAFSGL Installation List'!$D$3:$D$424,0)
      )
    )
  ),
"")</f>
        <v/>
      </c>
      <c r="G32" s="7"/>
      <c r="H32" s="4"/>
      <c r="I32" s="6"/>
      <c r="J32" s="8"/>
    </row>
    <row r="33" spans="3:10" ht="15" customHeight="1" x14ac:dyDescent="0.25">
      <c r="C33" s="4"/>
      <c r="E33" s="380" t="str">
        <f>IFERROR((INDEX('(0) NAFSGL Installation List'!$D$3:$F$424, MATCH(D33,'(0) NAFSGL Installation List'!$E$3:$E$424,0), 1)), " ")</f>
        <v xml:space="preserve"> </v>
      </c>
      <c r="F33" s="380" t="str">
        <f>IFERROR(
  IF(
    INDEX('(0) NAFSGL Installation List'!$F$3:$F$424,
          MATCH($E33,'(0) NAFSGL Installation List'!$D$3:$D$424,0)
    )="OCONUS",
    INDEX('(0) NAFSGL Installation List'!$G$3:$G$424,
          MATCH($E33,'(0) NAFSGL Installation List'!$D$3:$D$424,0)
    ),
    IF(
      INDEX('(0) NAFSGL Installation List'!$F$3:$F$424,
            MATCH($E33,'(0) NAFSGL Installation List'!$D$3:$D$424,0)
      )="Expeditionary",
      IF(
        INDEX('(0) NAFSGL Installation List'!$H$3:$H$424,
              MATCH($E33,'(0) NAFSGL Installation List'!$D$3:$D$424,0)
        )="Not Applicable",
        INDEX('(0) NAFSGL Installation List'!$F$3:$F$424,
              MATCH($E33,'(0) NAFSGL Installation List'!$D$3:$D$424,0)
        ),
        INDEX('(0) NAFSGL Installation List'!$H$3:$H$424,
              MATCH($E33,'(0) NAFSGL Installation List'!$D$3:$D$424,0)
        )
      ),
      INDEX('(0) NAFSGL Installation List'!$F$3:$F$424,
            MATCH($E33,'(0) NAFSGL Installation List'!$D$3:$D$424,0)
      )
    )
  ),
"")</f>
        <v/>
      </c>
      <c r="G33" s="7"/>
      <c r="H33" s="4"/>
      <c r="I33" s="6"/>
      <c r="J33" s="8"/>
    </row>
    <row r="34" spans="3:10" ht="15" customHeight="1" x14ac:dyDescent="0.25">
      <c r="C34" s="4"/>
      <c r="E34" s="380" t="str">
        <f>IFERROR((INDEX('(0) NAFSGL Installation List'!$D$3:$F$424, MATCH(D34,'(0) NAFSGL Installation List'!$E$3:$E$424,0), 1)), " ")</f>
        <v xml:space="preserve"> </v>
      </c>
      <c r="F34" s="380" t="str">
        <f>IFERROR(
  IF(
    INDEX('(0) NAFSGL Installation List'!$F$3:$F$424,
          MATCH($E34,'(0) NAFSGL Installation List'!$D$3:$D$424,0)
    )="OCONUS",
    INDEX('(0) NAFSGL Installation List'!$G$3:$G$424,
          MATCH($E34,'(0) NAFSGL Installation List'!$D$3:$D$424,0)
    ),
    IF(
      INDEX('(0) NAFSGL Installation List'!$F$3:$F$424,
            MATCH($E34,'(0) NAFSGL Installation List'!$D$3:$D$424,0)
      )="Expeditionary",
      IF(
        INDEX('(0) NAFSGL Installation List'!$H$3:$H$424,
              MATCH($E34,'(0) NAFSGL Installation List'!$D$3:$D$424,0)
        )="Not Applicable",
        INDEX('(0) NAFSGL Installation List'!$F$3:$F$424,
              MATCH($E34,'(0) NAFSGL Installation List'!$D$3:$D$424,0)
        ),
        INDEX('(0) NAFSGL Installation List'!$H$3:$H$424,
              MATCH($E34,'(0) NAFSGL Installation List'!$D$3:$D$424,0)
        )
      ),
      INDEX('(0) NAFSGL Installation List'!$F$3:$F$424,
            MATCH($E34,'(0) NAFSGL Installation List'!$D$3:$D$424,0)
      )
    )
  ),
"")</f>
        <v/>
      </c>
      <c r="G34" s="7"/>
      <c r="H34" s="4"/>
      <c r="I34" s="6"/>
      <c r="J34" s="8"/>
    </row>
    <row r="35" spans="3:10" ht="15" customHeight="1" x14ac:dyDescent="0.25">
      <c r="C35" s="4"/>
      <c r="E35" s="380" t="str">
        <f>IFERROR((INDEX('(0) NAFSGL Installation List'!$D$3:$F$424, MATCH(D35,'(0) NAFSGL Installation List'!$E$3:$E$424,0), 1)), " ")</f>
        <v xml:space="preserve"> </v>
      </c>
      <c r="F35" s="380" t="str">
        <f>IFERROR(
  IF(
    INDEX('(0) NAFSGL Installation List'!$F$3:$F$424,
          MATCH($E35,'(0) NAFSGL Installation List'!$D$3:$D$424,0)
    )="OCONUS",
    INDEX('(0) NAFSGL Installation List'!$G$3:$G$424,
          MATCH($E35,'(0) NAFSGL Installation List'!$D$3:$D$424,0)
    ),
    IF(
      INDEX('(0) NAFSGL Installation List'!$F$3:$F$424,
            MATCH($E35,'(0) NAFSGL Installation List'!$D$3:$D$424,0)
      )="Expeditionary",
      IF(
        INDEX('(0) NAFSGL Installation List'!$H$3:$H$424,
              MATCH($E35,'(0) NAFSGL Installation List'!$D$3:$D$424,0)
        )="Not Applicable",
        INDEX('(0) NAFSGL Installation List'!$F$3:$F$424,
              MATCH($E35,'(0) NAFSGL Installation List'!$D$3:$D$424,0)
        ),
        INDEX('(0) NAFSGL Installation List'!$H$3:$H$424,
              MATCH($E35,'(0) NAFSGL Installation List'!$D$3:$D$424,0)
        )
      ),
      INDEX('(0) NAFSGL Installation List'!$F$3:$F$424,
            MATCH($E35,'(0) NAFSGL Installation List'!$D$3:$D$424,0)
      )
    )
  ),
"")</f>
        <v/>
      </c>
      <c r="G35" s="7"/>
      <c r="H35" s="4"/>
      <c r="I35" s="6"/>
      <c r="J35" s="8"/>
    </row>
    <row r="36" spans="3:10" ht="15" customHeight="1" x14ac:dyDescent="0.25">
      <c r="C36" s="4"/>
      <c r="E36" s="380" t="str">
        <f>IFERROR((INDEX('(0) NAFSGL Installation List'!$D$3:$F$424, MATCH(D36,'(0) NAFSGL Installation List'!$E$3:$E$424,0), 1)), " ")</f>
        <v xml:space="preserve"> </v>
      </c>
      <c r="F36" s="380" t="str">
        <f>IFERROR(
  IF(
    INDEX('(0) NAFSGL Installation List'!$F$3:$F$424,
          MATCH($E36,'(0) NAFSGL Installation List'!$D$3:$D$424,0)
    )="OCONUS",
    INDEX('(0) NAFSGL Installation List'!$G$3:$G$424,
          MATCH($E36,'(0) NAFSGL Installation List'!$D$3:$D$424,0)
    ),
    IF(
      INDEX('(0) NAFSGL Installation List'!$F$3:$F$424,
            MATCH($E36,'(0) NAFSGL Installation List'!$D$3:$D$424,0)
      )="Expeditionary",
      IF(
        INDEX('(0) NAFSGL Installation List'!$H$3:$H$424,
              MATCH($E36,'(0) NAFSGL Installation List'!$D$3:$D$424,0)
        )="Not Applicable",
        INDEX('(0) NAFSGL Installation List'!$F$3:$F$424,
              MATCH($E36,'(0) NAFSGL Installation List'!$D$3:$D$424,0)
        ),
        INDEX('(0) NAFSGL Installation List'!$H$3:$H$424,
              MATCH($E36,'(0) NAFSGL Installation List'!$D$3:$D$424,0)
        )
      ),
      INDEX('(0) NAFSGL Installation List'!$F$3:$F$424,
            MATCH($E36,'(0) NAFSGL Installation List'!$D$3:$D$424,0)
      )
    )
  ),
"")</f>
        <v/>
      </c>
      <c r="G36" s="7"/>
      <c r="H36" s="4"/>
      <c r="I36" s="6"/>
      <c r="J36" s="8"/>
    </row>
    <row r="37" spans="3:10" ht="15" customHeight="1" x14ac:dyDescent="0.25">
      <c r="C37" s="4"/>
      <c r="E37" s="380" t="str">
        <f>IFERROR((INDEX('(0) NAFSGL Installation List'!$D$3:$F$424, MATCH(D37,'(0) NAFSGL Installation List'!$E$3:$E$424,0), 1)), " ")</f>
        <v xml:space="preserve"> </v>
      </c>
      <c r="F37" s="380" t="str">
        <f>IFERROR(
  IF(
    INDEX('(0) NAFSGL Installation List'!$F$3:$F$424,
          MATCH($E37,'(0) NAFSGL Installation List'!$D$3:$D$424,0)
    )="OCONUS",
    INDEX('(0) NAFSGL Installation List'!$G$3:$G$424,
          MATCH($E37,'(0) NAFSGL Installation List'!$D$3:$D$424,0)
    ),
    IF(
      INDEX('(0) NAFSGL Installation List'!$F$3:$F$424,
            MATCH($E37,'(0) NAFSGL Installation List'!$D$3:$D$424,0)
      )="Expeditionary",
      IF(
        INDEX('(0) NAFSGL Installation List'!$H$3:$H$424,
              MATCH($E37,'(0) NAFSGL Installation List'!$D$3:$D$424,0)
        )="Not Applicable",
        INDEX('(0) NAFSGL Installation List'!$F$3:$F$424,
              MATCH($E37,'(0) NAFSGL Installation List'!$D$3:$D$424,0)
        ),
        INDEX('(0) NAFSGL Installation List'!$H$3:$H$424,
              MATCH($E37,'(0) NAFSGL Installation List'!$D$3:$D$424,0)
        )
      ),
      INDEX('(0) NAFSGL Installation List'!$F$3:$F$424,
            MATCH($E37,'(0) NAFSGL Installation List'!$D$3:$D$424,0)
      )
    )
  ),
"")</f>
        <v/>
      </c>
      <c r="G37" s="7"/>
      <c r="H37" s="4"/>
      <c r="I37" s="6"/>
      <c r="J37" s="8"/>
    </row>
    <row r="38" spans="3:10" ht="15" customHeight="1" x14ac:dyDescent="0.25">
      <c r="C38" s="4"/>
      <c r="E38" s="380" t="str">
        <f>IFERROR((INDEX('(0) NAFSGL Installation List'!$D$3:$F$424, MATCH(D38,'(0) NAFSGL Installation List'!$E$3:$E$424,0), 1)), " ")</f>
        <v xml:space="preserve"> </v>
      </c>
      <c r="F38" s="380" t="str">
        <f>IFERROR(
  IF(
    INDEX('(0) NAFSGL Installation List'!$F$3:$F$424,
          MATCH($E38,'(0) NAFSGL Installation List'!$D$3:$D$424,0)
    )="OCONUS",
    INDEX('(0) NAFSGL Installation List'!$G$3:$G$424,
          MATCH($E38,'(0) NAFSGL Installation List'!$D$3:$D$424,0)
    ),
    IF(
      INDEX('(0) NAFSGL Installation List'!$F$3:$F$424,
            MATCH($E38,'(0) NAFSGL Installation List'!$D$3:$D$424,0)
      )="Expeditionary",
      IF(
        INDEX('(0) NAFSGL Installation List'!$H$3:$H$424,
              MATCH($E38,'(0) NAFSGL Installation List'!$D$3:$D$424,0)
        )="Not Applicable",
        INDEX('(0) NAFSGL Installation List'!$F$3:$F$424,
              MATCH($E38,'(0) NAFSGL Installation List'!$D$3:$D$424,0)
        ),
        INDEX('(0) NAFSGL Installation List'!$H$3:$H$424,
              MATCH($E38,'(0) NAFSGL Installation List'!$D$3:$D$424,0)
        )
      ),
      INDEX('(0) NAFSGL Installation List'!$F$3:$F$424,
            MATCH($E38,'(0) NAFSGL Installation List'!$D$3:$D$424,0)
      )
    )
  ),
"")</f>
        <v/>
      </c>
      <c r="G38" s="7"/>
      <c r="H38" s="4"/>
      <c r="I38" s="6"/>
      <c r="J38" s="8"/>
    </row>
    <row r="39" spans="3:10" ht="15" customHeight="1" x14ac:dyDescent="0.25">
      <c r="C39" s="4"/>
      <c r="E39" s="380" t="str">
        <f>IFERROR((INDEX('(0) NAFSGL Installation List'!$D$3:$F$424, MATCH(D39,'(0) NAFSGL Installation List'!$E$3:$E$424,0), 1)), " ")</f>
        <v xml:space="preserve"> </v>
      </c>
      <c r="F39" s="380" t="str">
        <f>IFERROR(
  IF(
    INDEX('(0) NAFSGL Installation List'!$F$3:$F$424,
          MATCH($E39,'(0) NAFSGL Installation List'!$D$3:$D$424,0)
    )="OCONUS",
    INDEX('(0) NAFSGL Installation List'!$G$3:$G$424,
          MATCH($E39,'(0) NAFSGL Installation List'!$D$3:$D$424,0)
    ),
    IF(
      INDEX('(0) NAFSGL Installation List'!$F$3:$F$424,
            MATCH($E39,'(0) NAFSGL Installation List'!$D$3:$D$424,0)
      )="Expeditionary",
      IF(
        INDEX('(0) NAFSGL Installation List'!$H$3:$H$424,
              MATCH($E39,'(0) NAFSGL Installation List'!$D$3:$D$424,0)
        )="Not Applicable",
        INDEX('(0) NAFSGL Installation List'!$F$3:$F$424,
              MATCH($E39,'(0) NAFSGL Installation List'!$D$3:$D$424,0)
        ),
        INDEX('(0) NAFSGL Installation List'!$H$3:$H$424,
              MATCH($E39,'(0) NAFSGL Installation List'!$D$3:$D$424,0)
        )
      ),
      INDEX('(0) NAFSGL Installation List'!$F$3:$F$424,
            MATCH($E39,'(0) NAFSGL Installation List'!$D$3:$D$424,0)
      )
    )
  ),
"")</f>
        <v/>
      </c>
      <c r="G39" s="7"/>
      <c r="H39" s="4"/>
      <c r="I39" s="6"/>
      <c r="J39" s="8"/>
    </row>
    <row r="40" spans="3:10" ht="15" customHeight="1" x14ac:dyDescent="0.25">
      <c r="C40" s="4"/>
      <c r="E40" s="380" t="str">
        <f>IFERROR((INDEX('(0) NAFSGL Installation List'!$D$3:$F$424, MATCH(D40,'(0) NAFSGL Installation List'!$E$3:$E$424,0), 1)), " ")</f>
        <v xml:space="preserve"> </v>
      </c>
      <c r="F40" s="380" t="str">
        <f>IFERROR(
  IF(
    INDEX('(0) NAFSGL Installation List'!$F$3:$F$424,
          MATCH($E40,'(0) NAFSGL Installation List'!$D$3:$D$424,0)
    )="OCONUS",
    INDEX('(0) NAFSGL Installation List'!$G$3:$G$424,
          MATCH($E40,'(0) NAFSGL Installation List'!$D$3:$D$424,0)
    ),
    IF(
      INDEX('(0) NAFSGL Installation List'!$F$3:$F$424,
            MATCH($E40,'(0) NAFSGL Installation List'!$D$3:$D$424,0)
      )="Expeditionary",
      IF(
        INDEX('(0) NAFSGL Installation List'!$H$3:$H$424,
              MATCH($E40,'(0) NAFSGL Installation List'!$D$3:$D$424,0)
        )="Not Applicable",
        INDEX('(0) NAFSGL Installation List'!$F$3:$F$424,
              MATCH($E40,'(0) NAFSGL Installation List'!$D$3:$D$424,0)
        ),
        INDEX('(0) NAFSGL Installation List'!$H$3:$H$424,
              MATCH($E40,'(0) NAFSGL Installation List'!$D$3:$D$424,0)
        )
      ),
      INDEX('(0) NAFSGL Installation List'!$F$3:$F$424,
            MATCH($E40,'(0) NAFSGL Installation List'!$D$3:$D$424,0)
      )
    )
  ),
"")</f>
        <v/>
      </c>
      <c r="G40" s="7"/>
      <c r="H40" s="4"/>
      <c r="I40" s="6"/>
      <c r="J40" s="8"/>
    </row>
    <row r="41" spans="3:10" ht="15" customHeight="1" x14ac:dyDescent="0.25">
      <c r="C41" s="4"/>
      <c r="E41" s="380" t="str">
        <f>IFERROR((INDEX('(0) NAFSGL Installation List'!$D$3:$F$424, MATCH(D41,'(0) NAFSGL Installation List'!$E$3:$E$424,0), 1)), " ")</f>
        <v xml:space="preserve"> </v>
      </c>
      <c r="F41" s="380" t="str">
        <f>IFERROR(
  IF(
    INDEX('(0) NAFSGL Installation List'!$F$3:$F$424,
          MATCH($E41,'(0) NAFSGL Installation List'!$D$3:$D$424,0)
    )="OCONUS",
    INDEX('(0) NAFSGL Installation List'!$G$3:$G$424,
          MATCH($E41,'(0) NAFSGL Installation List'!$D$3:$D$424,0)
    ),
    IF(
      INDEX('(0) NAFSGL Installation List'!$F$3:$F$424,
            MATCH($E41,'(0) NAFSGL Installation List'!$D$3:$D$424,0)
      )="Expeditionary",
      IF(
        INDEX('(0) NAFSGL Installation List'!$H$3:$H$424,
              MATCH($E41,'(0) NAFSGL Installation List'!$D$3:$D$424,0)
        )="Not Applicable",
        INDEX('(0) NAFSGL Installation List'!$F$3:$F$424,
              MATCH($E41,'(0) NAFSGL Installation List'!$D$3:$D$424,0)
        ),
        INDEX('(0) NAFSGL Installation List'!$H$3:$H$424,
              MATCH($E41,'(0) NAFSGL Installation List'!$D$3:$D$424,0)
        )
      ),
      INDEX('(0) NAFSGL Installation List'!$F$3:$F$424,
            MATCH($E41,'(0) NAFSGL Installation List'!$D$3:$D$424,0)
      )
    )
  ),
"")</f>
        <v/>
      </c>
      <c r="G41" s="7"/>
      <c r="H41" s="4"/>
      <c r="I41" s="6"/>
      <c r="J41" s="8"/>
    </row>
    <row r="42" spans="3:10" ht="15" customHeight="1" x14ac:dyDescent="0.25">
      <c r="C42" s="4"/>
      <c r="E42" s="380" t="str">
        <f>IFERROR((INDEX('(0) NAFSGL Installation List'!$D$3:$F$424, MATCH(D42,'(0) NAFSGL Installation List'!$E$3:$E$424,0), 1)), " ")</f>
        <v xml:space="preserve"> </v>
      </c>
      <c r="F42" s="380" t="str">
        <f>IFERROR(
  IF(
    INDEX('(0) NAFSGL Installation List'!$F$3:$F$424,
          MATCH($E42,'(0) NAFSGL Installation List'!$D$3:$D$424,0)
    )="OCONUS",
    INDEX('(0) NAFSGL Installation List'!$G$3:$G$424,
          MATCH($E42,'(0) NAFSGL Installation List'!$D$3:$D$424,0)
    ),
    IF(
      INDEX('(0) NAFSGL Installation List'!$F$3:$F$424,
            MATCH($E42,'(0) NAFSGL Installation List'!$D$3:$D$424,0)
      )="Expeditionary",
      IF(
        INDEX('(0) NAFSGL Installation List'!$H$3:$H$424,
              MATCH($E42,'(0) NAFSGL Installation List'!$D$3:$D$424,0)
        )="Not Applicable",
        INDEX('(0) NAFSGL Installation List'!$F$3:$F$424,
              MATCH($E42,'(0) NAFSGL Installation List'!$D$3:$D$424,0)
        ),
        INDEX('(0) NAFSGL Installation List'!$H$3:$H$424,
              MATCH($E42,'(0) NAFSGL Installation List'!$D$3:$D$424,0)
        )
      ),
      INDEX('(0) NAFSGL Installation List'!$F$3:$F$424,
            MATCH($E42,'(0) NAFSGL Installation List'!$D$3:$D$424,0)
      )
    )
  ),
"")</f>
        <v/>
      </c>
      <c r="G42" s="7"/>
      <c r="H42" s="4"/>
      <c r="I42" s="6"/>
      <c r="J42" s="8"/>
    </row>
    <row r="43" spans="3:10" ht="15" customHeight="1" x14ac:dyDescent="0.25">
      <c r="C43" s="4"/>
      <c r="E43" s="380" t="str">
        <f>IFERROR((INDEX('(0) NAFSGL Installation List'!$D$3:$F$424, MATCH(D43,'(0) NAFSGL Installation List'!$E$3:$E$424,0), 1)), " ")</f>
        <v xml:space="preserve"> </v>
      </c>
      <c r="F43" s="380" t="str">
        <f>IFERROR(
  IF(
    INDEX('(0) NAFSGL Installation List'!$F$3:$F$424,
          MATCH($E43,'(0) NAFSGL Installation List'!$D$3:$D$424,0)
    )="OCONUS",
    INDEX('(0) NAFSGL Installation List'!$G$3:$G$424,
          MATCH($E43,'(0) NAFSGL Installation List'!$D$3:$D$424,0)
    ),
    IF(
      INDEX('(0) NAFSGL Installation List'!$F$3:$F$424,
            MATCH($E43,'(0) NAFSGL Installation List'!$D$3:$D$424,0)
      )="Expeditionary",
      IF(
        INDEX('(0) NAFSGL Installation List'!$H$3:$H$424,
              MATCH($E43,'(0) NAFSGL Installation List'!$D$3:$D$424,0)
        )="Not Applicable",
        INDEX('(0) NAFSGL Installation List'!$F$3:$F$424,
              MATCH($E43,'(0) NAFSGL Installation List'!$D$3:$D$424,0)
        ),
        INDEX('(0) NAFSGL Installation List'!$H$3:$H$424,
              MATCH($E43,'(0) NAFSGL Installation List'!$D$3:$D$424,0)
        )
      ),
      INDEX('(0) NAFSGL Installation List'!$F$3:$F$424,
            MATCH($E43,'(0) NAFSGL Installation List'!$D$3:$D$424,0)
      )
    )
  ),
"")</f>
        <v/>
      </c>
      <c r="G43" s="7"/>
      <c r="H43" s="4"/>
      <c r="I43" s="6"/>
      <c r="J43" s="8"/>
    </row>
    <row r="44" spans="3:10" ht="15" customHeight="1" x14ac:dyDescent="0.25">
      <c r="C44" s="4"/>
      <c r="E44" s="380" t="str">
        <f>IFERROR((INDEX('(0) NAFSGL Installation List'!$D$3:$F$424, MATCH(D44,'(0) NAFSGL Installation List'!$E$3:$E$424,0), 1)), " ")</f>
        <v xml:space="preserve"> </v>
      </c>
      <c r="F44" s="380" t="str">
        <f>IFERROR(
  IF(
    INDEX('(0) NAFSGL Installation List'!$F$3:$F$424,
          MATCH($E44,'(0) NAFSGL Installation List'!$D$3:$D$424,0)
    )="OCONUS",
    INDEX('(0) NAFSGL Installation List'!$G$3:$G$424,
          MATCH($E44,'(0) NAFSGL Installation List'!$D$3:$D$424,0)
    ),
    IF(
      INDEX('(0) NAFSGL Installation List'!$F$3:$F$424,
            MATCH($E44,'(0) NAFSGL Installation List'!$D$3:$D$424,0)
      )="Expeditionary",
      IF(
        INDEX('(0) NAFSGL Installation List'!$H$3:$H$424,
              MATCH($E44,'(0) NAFSGL Installation List'!$D$3:$D$424,0)
        )="Not Applicable",
        INDEX('(0) NAFSGL Installation List'!$F$3:$F$424,
              MATCH($E44,'(0) NAFSGL Installation List'!$D$3:$D$424,0)
        ),
        INDEX('(0) NAFSGL Installation List'!$H$3:$H$424,
              MATCH($E44,'(0) NAFSGL Installation List'!$D$3:$D$424,0)
        )
      ),
      INDEX('(0) NAFSGL Installation List'!$F$3:$F$424,
            MATCH($E44,'(0) NAFSGL Installation List'!$D$3:$D$424,0)
      )
    )
  ),
"")</f>
        <v/>
      </c>
      <c r="G44" s="7"/>
      <c r="H44" s="4"/>
      <c r="I44" s="6"/>
      <c r="J44" s="8"/>
    </row>
    <row r="45" spans="3:10" ht="15" customHeight="1" x14ac:dyDescent="0.25">
      <c r="C45" s="4"/>
      <c r="E45" s="380" t="str">
        <f>IFERROR((INDEX('(0) NAFSGL Installation List'!$D$3:$F$424, MATCH(D45,'(0) NAFSGL Installation List'!$E$3:$E$424,0), 1)), " ")</f>
        <v xml:space="preserve"> </v>
      </c>
      <c r="F45" s="380" t="str">
        <f>IFERROR(
  IF(
    INDEX('(0) NAFSGL Installation List'!$F$3:$F$424,
          MATCH($E45,'(0) NAFSGL Installation List'!$D$3:$D$424,0)
    )="OCONUS",
    INDEX('(0) NAFSGL Installation List'!$G$3:$G$424,
          MATCH($E45,'(0) NAFSGL Installation List'!$D$3:$D$424,0)
    ),
    IF(
      INDEX('(0) NAFSGL Installation List'!$F$3:$F$424,
            MATCH($E45,'(0) NAFSGL Installation List'!$D$3:$D$424,0)
      )="Expeditionary",
      IF(
        INDEX('(0) NAFSGL Installation List'!$H$3:$H$424,
              MATCH($E45,'(0) NAFSGL Installation List'!$D$3:$D$424,0)
        )="Not Applicable",
        INDEX('(0) NAFSGL Installation List'!$F$3:$F$424,
              MATCH($E45,'(0) NAFSGL Installation List'!$D$3:$D$424,0)
        ),
        INDEX('(0) NAFSGL Installation List'!$H$3:$H$424,
              MATCH($E45,'(0) NAFSGL Installation List'!$D$3:$D$424,0)
        )
      ),
      INDEX('(0) NAFSGL Installation List'!$F$3:$F$424,
            MATCH($E45,'(0) NAFSGL Installation List'!$D$3:$D$424,0)
      )
    )
  ),
"")</f>
        <v/>
      </c>
      <c r="G45" s="7"/>
      <c r="H45" s="4"/>
      <c r="I45" s="6"/>
      <c r="J45" s="8"/>
    </row>
    <row r="46" spans="3:10" ht="15" customHeight="1" x14ac:dyDescent="0.25"/>
  </sheetData>
  <sheetProtection sheet="1" objects="1" scenarios="1"/>
  <printOptions horizontalCentered="1"/>
  <pageMargins left="0.25" right="0.25" top="0.75" bottom="0.75" header="0.3" footer="0.3"/>
  <pageSetup scale="68" orientation="landscape" r:id="rId1"/>
  <headerFooter alignWithMargins="0">
    <oddFooter>&amp;R (8) Public-Private Ventures</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9F6CEA6E-2671-4C9E-853E-9767C44CC357}">
          <x14:formula1>
            <xm:f>'(0) NAFSGL Installation List'!$E$3:$E$424</xm:f>
          </x14:formula1>
          <xm:sqref>D15:D29 D31:D45</xm:sqref>
        </x14:dataValidation>
        <x14:dataValidation type="list" allowBlank="1" showInputMessage="1" showErrorMessage="1" xr:uid="{E94F6DF1-79BD-4DEE-9BAF-E38DD3F2CE2B}">
          <x14:formula1>
            <xm:f>'Data Elements'!$A$2:$A$5</xm:f>
          </x14:formula1>
          <xm:sqref>B15:B29 B31:B45</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pageSetUpPr fitToPage="1"/>
  </sheetPr>
  <dimension ref="A1:H100"/>
  <sheetViews>
    <sheetView zoomScaleNormal="100" workbookViewId="0"/>
  </sheetViews>
  <sheetFormatPr defaultRowHeight="12.5" x14ac:dyDescent="0.25"/>
  <cols>
    <col min="1" max="1" width="14.453125" customWidth="1"/>
    <col min="2" max="2" width="19.453125" customWidth="1"/>
    <col min="3" max="3" width="14.26953125" customWidth="1"/>
    <col min="4" max="4" width="45.1796875" customWidth="1"/>
    <col min="5" max="5" width="13.81640625" style="357" customWidth="1"/>
    <col min="6" max="6" width="14.1796875" style="357" customWidth="1"/>
    <col min="7" max="7" width="41" customWidth="1"/>
    <col min="8" max="8" width="14.453125" customWidth="1"/>
  </cols>
  <sheetData>
    <row r="1" spans="1:8" ht="17.5" x14ac:dyDescent="0.35">
      <c r="A1" s="2" t="s">
        <v>1758</v>
      </c>
      <c r="B1" s="2"/>
      <c r="C1" s="2"/>
      <c r="D1" s="2"/>
      <c r="E1" s="2"/>
      <c r="F1" s="2"/>
      <c r="G1" s="2"/>
      <c r="H1" s="2"/>
    </row>
    <row r="2" spans="1:8" ht="17.5" x14ac:dyDescent="0.35">
      <c r="A2" s="2" t="s">
        <v>1512</v>
      </c>
      <c r="B2" s="2"/>
      <c r="C2" s="2"/>
      <c r="D2" s="2"/>
      <c r="E2" s="2"/>
      <c r="F2" s="2"/>
      <c r="G2" s="2"/>
      <c r="H2" s="2"/>
    </row>
    <row r="3" spans="1:8" ht="17.5" x14ac:dyDescent="0.35">
      <c r="A3" s="1" t="s">
        <v>1784</v>
      </c>
      <c r="B3" s="1"/>
      <c r="C3" s="1"/>
      <c r="D3" s="1"/>
      <c r="E3" s="1"/>
      <c r="F3" s="1"/>
      <c r="G3" s="1"/>
      <c r="H3" s="1"/>
    </row>
    <row r="4" spans="1:8" ht="17.5" x14ac:dyDescent="0.35">
      <c r="A4" s="214"/>
      <c r="B4" s="215" t="s">
        <v>1513</v>
      </c>
      <c r="C4" s="215"/>
      <c r="D4" s="216"/>
      <c r="E4" s="216"/>
      <c r="F4" s="216"/>
      <c r="G4" s="216"/>
      <c r="H4" s="217"/>
    </row>
    <row r="5" spans="1:8" ht="15" x14ac:dyDescent="0.3">
      <c r="A5" s="218" t="s">
        <v>1514</v>
      </c>
      <c r="B5" s="300" t="s">
        <v>1515</v>
      </c>
      <c r="C5" s="300"/>
      <c r="D5" s="301"/>
      <c r="E5" s="301"/>
      <c r="F5" s="301"/>
      <c r="G5" s="301"/>
      <c r="H5" s="219"/>
    </row>
    <row r="6" spans="1:8" ht="15" customHeight="1" x14ac:dyDescent="0.3">
      <c r="A6" s="218"/>
      <c r="B6" s="300" t="s">
        <v>1516</v>
      </c>
      <c r="C6" s="300"/>
      <c r="D6" s="301"/>
      <c r="E6" s="301"/>
      <c r="F6" s="301"/>
      <c r="G6" s="301"/>
      <c r="H6" s="219"/>
    </row>
    <row r="7" spans="1:8" ht="15" customHeight="1" x14ac:dyDescent="0.3">
      <c r="A7" s="218"/>
      <c r="B7" s="300" t="s">
        <v>1555</v>
      </c>
      <c r="C7" s="300"/>
      <c r="D7" s="301"/>
      <c r="E7" s="301"/>
      <c r="F7" s="301"/>
      <c r="G7" s="301"/>
      <c r="H7" s="219"/>
    </row>
    <row r="8" spans="1:8" ht="15" customHeight="1" x14ac:dyDescent="0.3">
      <c r="A8" s="218"/>
      <c r="B8" s="300" t="s">
        <v>1556</v>
      </c>
      <c r="C8" s="300"/>
      <c r="D8" s="301"/>
      <c r="E8" s="301"/>
      <c r="F8" s="301"/>
      <c r="G8" s="301"/>
      <c r="H8" s="219"/>
    </row>
    <row r="9" spans="1:8" ht="15" customHeight="1" x14ac:dyDescent="0.3">
      <c r="A9" s="218"/>
      <c r="B9" s="300" t="s">
        <v>1557</v>
      </c>
      <c r="C9" s="300"/>
      <c r="D9" s="301"/>
      <c r="E9" s="301"/>
      <c r="F9" s="301"/>
      <c r="G9" s="301"/>
      <c r="H9" s="219"/>
    </row>
    <row r="10" spans="1:8" ht="15" customHeight="1" x14ac:dyDescent="0.3">
      <c r="A10" s="218" t="s">
        <v>1518</v>
      </c>
      <c r="B10" s="300" t="s">
        <v>1519</v>
      </c>
      <c r="C10" s="300"/>
      <c r="D10" s="301"/>
      <c r="E10" s="301"/>
      <c r="F10" s="301"/>
      <c r="G10" s="301"/>
      <c r="H10" s="219"/>
    </row>
    <row r="11" spans="1:8" ht="15" customHeight="1" x14ac:dyDescent="0.3">
      <c r="A11" s="218" t="s">
        <v>1520</v>
      </c>
      <c r="B11" s="300" t="s">
        <v>1521</v>
      </c>
      <c r="C11" s="300"/>
      <c r="D11" s="301"/>
      <c r="E11" s="301"/>
      <c r="F11" s="301"/>
      <c r="G11" s="301"/>
      <c r="H11" s="219"/>
    </row>
    <row r="12" spans="1:8" ht="15" customHeight="1" x14ac:dyDescent="0.3">
      <c r="A12" s="220" t="s">
        <v>1522</v>
      </c>
      <c r="B12" s="221" t="s">
        <v>1787</v>
      </c>
      <c r="C12" s="221"/>
      <c r="D12" s="222"/>
      <c r="E12" s="222"/>
      <c r="F12" s="222"/>
      <c r="G12" s="222"/>
      <c r="H12" s="223"/>
    </row>
    <row r="13" spans="1:8" ht="65.5" customHeight="1" x14ac:dyDescent="0.35">
      <c r="A13" s="3" t="s">
        <v>1773</v>
      </c>
      <c r="B13" s="3" t="s">
        <v>0</v>
      </c>
      <c r="C13" s="3" t="s">
        <v>1586</v>
      </c>
      <c r="D13" s="3" t="s">
        <v>1587</v>
      </c>
      <c r="E13" s="361" t="s">
        <v>1588</v>
      </c>
      <c r="F13" s="361" t="s">
        <v>1526</v>
      </c>
      <c r="G13" s="3" t="s">
        <v>1589</v>
      </c>
      <c r="H13" s="3" t="s">
        <v>1590</v>
      </c>
    </row>
    <row r="14" spans="1:8" ht="15" customHeight="1" x14ac:dyDescent="0.25">
      <c r="C14" s="4"/>
      <c r="E14" s="380" t="str">
        <f>IFERROR((INDEX('(0) NAFSGL Installation List'!$D$3:$F$424, MATCH(D14,'(0) NAFSGL Installation List'!$E$3:$E$424,0), 1)), " ")</f>
        <v xml:space="preserve"> </v>
      </c>
      <c r="F14" s="380" t="str">
        <f>IFERROR(
  IF(
    INDEX('(0) NAFSGL Installation List'!$F$3:$F$424,
          MATCH($E14,'(0) NAFSGL Installation List'!$D$3:$D$424,0)
    )="OCONUS",
    INDEX('(0) NAFSGL Installation List'!$G$3:$G$424,
          MATCH($E14,'(0) NAFSGL Installation List'!$D$3:$D$424,0)
    ),
    IF(
      INDEX('(0) NAFSGL Installation List'!$F$3:$F$424,
            MATCH($E14,'(0) NAFSGL Installation List'!$D$3:$D$424,0)
      )="Expeditionary",
      IF(
        INDEX('(0) NAFSGL Installation List'!$H$3:$H$424,
              MATCH($E14,'(0) NAFSGL Installation List'!$D$3:$D$424,0)
        )="Not Applicable",
        INDEX('(0) NAFSGL Installation List'!$F$3:$F$424,
              MATCH($E14,'(0) NAFSGL Installation List'!$D$3:$D$424,0)
        ),
        INDEX('(0) NAFSGL Installation List'!$H$3:$H$424,
              MATCH($E14,'(0) NAFSGL Installation List'!$D$3:$D$424,0)
        )
      ),
      INDEX('(0) NAFSGL Installation List'!$F$3:$F$424,
            MATCH($E14,'(0) NAFSGL Installation List'!$D$3:$D$424,0)
      )
    )
  ),
"")</f>
        <v/>
      </c>
      <c r="G14" s="7"/>
      <c r="H14" s="8"/>
    </row>
    <row r="15" spans="1:8" x14ac:dyDescent="0.25">
      <c r="C15" s="4"/>
      <c r="E15" s="380" t="str">
        <f>IFERROR((INDEX('(0) NAFSGL Installation List'!$D$3:$F$424, MATCH(D15,'(0) NAFSGL Installation List'!$E$3:$E$424,0), 1)), " ")</f>
        <v xml:space="preserve"> </v>
      </c>
      <c r="F15" s="380" t="str">
        <f>IFERROR(
  IF(
    INDEX('(0) NAFSGL Installation List'!$F$3:$F$424,
          MATCH($E15,'(0) NAFSGL Installation List'!$D$3:$D$424,0)
    )="OCONUS",
    INDEX('(0) NAFSGL Installation List'!$G$3:$G$424,
          MATCH($E15,'(0) NAFSGL Installation List'!$D$3:$D$424,0)
    ),
    IF(
      INDEX('(0) NAFSGL Installation List'!$F$3:$F$424,
            MATCH($E15,'(0) NAFSGL Installation List'!$D$3:$D$424,0)
      )="Expeditionary",
      IF(
        INDEX('(0) NAFSGL Installation List'!$H$3:$H$424,
              MATCH($E15,'(0) NAFSGL Installation List'!$D$3:$D$424,0)
        )="Not Applicable",
        INDEX('(0) NAFSGL Installation List'!$F$3:$F$424,
              MATCH($E15,'(0) NAFSGL Installation List'!$D$3:$D$424,0)
        ),
        INDEX('(0) NAFSGL Installation List'!$H$3:$H$424,
              MATCH($E15,'(0) NAFSGL Installation List'!$D$3:$D$424,0)
        )
      ),
      INDEX('(0) NAFSGL Installation List'!$F$3:$F$424,
            MATCH($E15,'(0) NAFSGL Installation List'!$D$3:$D$424,0)
      )
    )
  ),
"")</f>
        <v/>
      </c>
      <c r="G15" s="7"/>
      <c r="H15" s="8"/>
    </row>
    <row r="16" spans="1:8" x14ac:dyDescent="0.25">
      <c r="C16" s="4"/>
      <c r="E16" s="380" t="str">
        <f>IFERROR((INDEX('(0) NAFSGL Installation List'!$D$3:$F$424, MATCH(D16,'(0) NAFSGL Installation List'!$E$3:$E$424,0), 1)), " ")</f>
        <v xml:space="preserve"> </v>
      </c>
      <c r="F16" s="380" t="str">
        <f>IFERROR(
  IF(
    INDEX('(0) NAFSGL Installation List'!$F$3:$F$424,
          MATCH($E16,'(0) NAFSGL Installation List'!$D$3:$D$424,0)
    )="OCONUS",
    INDEX('(0) NAFSGL Installation List'!$G$3:$G$424,
          MATCH($E16,'(0) NAFSGL Installation List'!$D$3:$D$424,0)
    ),
    IF(
      INDEX('(0) NAFSGL Installation List'!$F$3:$F$424,
            MATCH($E16,'(0) NAFSGL Installation List'!$D$3:$D$424,0)
      )="Expeditionary",
      IF(
        INDEX('(0) NAFSGL Installation List'!$H$3:$H$424,
              MATCH($E16,'(0) NAFSGL Installation List'!$D$3:$D$424,0)
        )="Not Applicable",
        INDEX('(0) NAFSGL Installation List'!$F$3:$F$424,
              MATCH($E16,'(0) NAFSGL Installation List'!$D$3:$D$424,0)
        ),
        INDEX('(0) NAFSGL Installation List'!$H$3:$H$424,
              MATCH($E16,'(0) NAFSGL Installation List'!$D$3:$D$424,0)
        )
      ),
      INDEX('(0) NAFSGL Installation List'!$F$3:$F$424,
            MATCH($E16,'(0) NAFSGL Installation List'!$D$3:$D$424,0)
      )
    )
  ),
"")</f>
        <v/>
      </c>
      <c r="G16" s="7"/>
      <c r="H16" s="8"/>
    </row>
    <row r="17" spans="1:8" x14ac:dyDescent="0.25">
      <c r="C17" s="4"/>
      <c r="E17" s="380" t="str">
        <f>IFERROR((INDEX('(0) NAFSGL Installation List'!$D$3:$F$424, MATCH(D17,'(0) NAFSGL Installation List'!$E$3:$E$424,0), 1)), " ")</f>
        <v xml:space="preserve"> </v>
      </c>
      <c r="F17" s="380" t="str">
        <f>IFERROR(
  IF(
    INDEX('(0) NAFSGL Installation List'!$F$3:$F$424,
          MATCH($E17,'(0) NAFSGL Installation List'!$D$3:$D$424,0)
    )="OCONUS",
    INDEX('(0) NAFSGL Installation List'!$G$3:$G$424,
          MATCH($E17,'(0) NAFSGL Installation List'!$D$3:$D$424,0)
    ),
    IF(
      INDEX('(0) NAFSGL Installation List'!$F$3:$F$424,
            MATCH($E17,'(0) NAFSGL Installation List'!$D$3:$D$424,0)
      )="Expeditionary",
      IF(
        INDEX('(0) NAFSGL Installation List'!$H$3:$H$424,
              MATCH($E17,'(0) NAFSGL Installation List'!$D$3:$D$424,0)
        )="Not Applicable",
        INDEX('(0) NAFSGL Installation List'!$F$3:$F$424,
              MATCH($E17,'(0) NAFSGL Installation List'!$D$3:$D$424,0)
        ),
        INDEX('(0) NAFSGL Installation List'!$H$3:$H$424,
              MATCH($E17,'(0) NAFSGL Installation List'!$D$3:$D$424,0)
        )
      ),
      INDEX('(0) NAFSGL Installation List'!$F$3:$F$424,
            MATCH($E17,'(0) NAFSGL Installation List'!$D$3:$D$424,0)
      )
    )
  ),
"")</f>
        <v/>
      </c>
      <c r="G17" s="7"/>
      <c r="H17" s="8"/>
    </row>
    <row r="18" spans="1:8" x14ac:dyDescent="0.25">
      <c r="C18" s="4"/>
      <c r="E18" s="380" t="str">
        <f>IFERROR((INDEX('(0) NAFSGL Installation List'!$D$3:$F$424, MATCH(D18,'(0) NAFSGL Installation List'!$E$3:$E$424,0), 1)), " ")</f>
        <v xml:space="preserve"> </v>
      </c>
      <c r="F18" s="380" t="str">
        <f>IFERROR(
  IF(
    INDEX('(0) NAFSGL Installation List'!$F$3:$F$424,
          MATCH($E18,'(0) NAFSGL Installation List'!$D$3:$D$424,0)
    )="OCONUS",
    INDEX('(0) NAFSGL Installation List'!$G$3:$G$424,
          MATCH($E18,'(0) NAFSGL Installation List'!$D$3:$D$424,0)
    ),
    IF(
      INDEX('(0) NAFSGL Installation List'!$F$3:$F$424,
            MATCH($E18,'(0) NAFSGL Installation List'!$D$3:$D$424,0)
      )="Expeditionary",
      IF(
        INDEX('(0) NAFSGL Installation List'!$H$3:$H$424,
              MATCH($E18,'(0) NAFSGL Installation List'!$D$3:$D$424,0)
        )="Not Applicable",
        INDEX('(0) NAFSGL Installation List'!$F$3:$F$424,
              MATCH($E18,'(0) NAFSGL Installation List'!$D$3:$D$424,0)
        ),
        INDEX('(0) NAFSGL Installation List'!$H$3:$H$424,
              MATCH($E18,'(0) NAFSGL Installation List'!$D$3:$D$424,0)
        )
      ),
      INDEX('(0) NAFSGL Installation List'!$F$3:$F$424,
            MATCH($E18,'(0) NAFSGL Installation List'!$D$3:$D$424,0)
      )
    )
  ),
"")</f>
        <v/>
      </c>
      <c r="G18" s="7"/>
      <c r="H18" s="8"/>
    </row>
    <row r="19" spans="1:8" x14ac:dyDescent="0.25">
      <c r="C19" s="4"/>
      <c r="E19" s="380" t="str">
        <f>IFERROR((INDEX('(0) NAFSGL Installation List'!$D$3:$F$424, MATCH(D19,'(0) NAFSGL Installation List'!$E$3:$E$424,0), 1)), " ")</f>
        <v xml:space="preserve"> </v>
      </c>
      <c r="F19" s="380" t="str">
        <f>IFERROR(
  IF(
    INDEX('(0) NAFSGL Installation List'!$F$3:$F$424,
          MATCH($E19,'(0) NAFSGL Installation List'!$D$3:$D$424,0)
    )="OCONUS",
    INDEX('(0) NAFSGL Installation List'!$G$3:$G$424,
          MATCH($E19,'(0) NAFSGL Installation List'!$D$3:$D$424,0)
    ),
    IF(
      INDEX('(0) NAFSGL Installation List'!$F$3:$F$424,
            MATCH($E19,'(0) NAFSGL Installation List'!$D$3:$D$424,0)
      )="Expeditionary",
      IF(
        INDEX('(0) NAFSGL Installation List'!$H$3:$H$424,
              MATCH($E19,'(0) NAFSGL Installation List'!$D$3:$D$424,0)
        )="Not Applicable",
        INDEX('(0) NAFSGL Installation List'!$F$3:$F$424,
              MATCH($E19,'(0) NAFSGL Installation List'!$D$3:$D$424,0)
        ),
        INDEX('(0) NAFSGL Installation List'!$H$3:$H$424,
              MATCH($E19,'(0) NAFSGL Installation List'!$D$3:$D$424,0)
        )
      ),
      INDEX('(0) NAFSGL Installation List'!$F$3:$F$424,
            MATCH($E19,'(0) NAFSGL Installation List'!$D$3:$D$424,0)
      )
    )
  ),
"")</f>
        <v/>
      </c>
      <c r="G19" s="7"/>
      <c r="H19" s="8"/>
    </row>
    <row r="20" spans="1:8" x14ac:dyDescent="0.25">
      <c r="C20" s="4"/>
      <c r="E20" s="380" t="str">
        <f>IFERROR((INDEX('(0) NAFSGL Installation List'!$D$3:$F$424, MATCH(D20,'(0) NAFSGL Installation List'!$E$3:$E$424,0), 1)), " ")</f>
        <v xml:space="preserve"> </v>
      </c>
      <c r="F20" s="380" t="str">
        <f>IFERROR(
  IF(
    INDEX('(0) NAFSGL Installation List'!$F$3:$F$424,
          MATCH($E20,'(0) NAFSGL Installation List'!$D$3:$D$424,0)
    )="OCONUS",
    INDEX('(0) NAFSGL Installation List'!$G$3:$G$424,
          MATCH($E20,'(0) NAFSGL Installation List'!$D$3:$D$424,0)
    ),
    IF(
      INDEX('(0) NAFSGL Installation List'!$F$3:$F$424,
            MATCH($E20,'(0) NAFSGL Installation List'!$D$3:$D$424,0)
      )="Expeditionary",
      IF(
        INDEX('(0) NAFSGL Installation List'!$H$3:$H$424,
              MATCH($E20,'(0) NAFSGL Installation List'!$D$3:$D$424,0)
        )="Not Applicable",
        INDEX('(0) NAFSGL Installation List'!$F$3:$F$424,
              MATCH($E20,'(0) NAFSGL Installation List'!$D$3:$D$424,0)
        ),
        INDEX('(0) NAFSGL Installation List'!$H$3:$H$424,
              MATCH($E20,'(0) NAFSGL Installation List'!$D$3:$D$424,0)
        )
      ),
      INDEX('(0) NAFSGL Installation List'!$F$3:$F$424,
            MATCH($E20,'(0) NAFSGL Installation List'!$D$3:$D$424,0)
      )
    )
  ),
"")</f>
        <v/>
      </c>
      <c r="G20" s="7"/>
      <c r="H20" s="8"/>
    </row>
    <row r="21" spans="1:8" x14ac:dyDescent="0.25">
      <c r="C21" s="4"/>
      <c r="E21" s="380" t="str">
        <f>IFERROR((INDEX('(0) NAFSGL Installation List'!$D$3:$F$424, MATCH(D21,'(0) NAFSGL Installation List'!$E$3:$E$424,0), 1)), " ")</f>
        <v xml:space="preserve"> </v>
      </c>
      <c r="F21" s="380" t="str">
        <f>IFERROR(
  IF(
    INDEX('(0) NAFSGL Installation List'!$F$3:$F$424,
          MATCH($E21,'(0) NAFSGL Installation List'!$D$3:$D$424,0)
    )="OCONUS",
    INDEX('(0) NAFSGL Installation List'!$G$3:$G$424,
          MATCH($E21,'(0) NAFSGL Installation List'!$D$3:$D$424,0)
    ),
    IF(
      INDEX('(0) NAFSGL Installation List'!$F$3:$F$424,
            MATCH($E21,'(0) NAFSGL Installation List'!$D$3:$D$424,0)
      )="Expeditionary",
      IF(
        INDEX('(0) NAFSGL Installation List'!$H$3:$H$424,
              MATCH($E21,'(0) NAFSGL Installation List'!$D$3:$D$424,0)
        )="Not Applicable",
        INDEX('(0) NAFSGL Installation List'!$F$3:$F$424,
              MATCH($E21,'(0) NAFSGL Installation List'!$D$3:$D$424,0)
        ),
        INDEX('(0) NAFSGL Installation List'!$H$3:$H$424,
              MATCH($E21,'(0) NAFSGL Installation List'!$D$3:$D$424,0)
        )
      ),
      INDEX('(0) NAFSGL Installation List'!$F$3:$F$424,
            MATCH($E21,'(0) NAFSGL Installation List'!$D$3:$D$424,0)
      )
    )
  ),
"")</f>
        <v/>
      </c>
      <c r="G21" s="7"/>
      <c r="H21" s="8"/>
    </row>
    <row r="22" spans="1:8" x14ac:dyDescent="0.25">
      <c r="C22" s="4"/>
      <c r="E22" s="380" t="str">
        <f>IFERROR((INDEX('(0) NAFSGL Installation List'!$D$3:$F$424, MATCH(D22,'(0) NAFSGL Installation List'!$E$3:$E$424,0), 1)), " ")</f>
        <v xml:space="preserve"> </v>
      </c>
      <c r="F22" s="380" t="str">
        <f>IFERROR(
  IF(
    INDEX('(0) NAFSGL Installation List'!$F$3:$F$424,
          MATCH($E22,'(0) NAFSGL Installation List'!$D$3:$D$424,0)
    )="OCONUS",
    INDEX('(0) NAFSGL Installation List'!$G$3:$G$424,
          MATCH($E22,'(0) NAFSGL Installation List'!$D$3:$D$424,0)
    ),
    IF(
      INDEX('(0) NAFSGL Installation List'!$F$3:$F$424,
            MATCH($E22,'(0) NAFSGL Installation List'!$D$3:$D$424,0)
      )="Expeditionary",
      IF(
        INDEX('(0) NAFSGL Installation List'!$H$3:$H$424,
              MATCH($E22,'(0) NAFSGL Installation List'!$D$3:$D$424,0)
        )="Not Applicable",
        INDEX('(0) NAFSGL Installation List'!$F$3:$F$424,
              MATCH($E22,'(0) NAFSGL Installation List'!$D$3:$D$424,0)
        ),
        INDEX('(0) NAFSGL Installation List'!$H$3:$H$424,
              MATCH($E22,'(0) NAFSGL Installation List'!$D$3:$D$424,0)
        )
      ),
      INDEX('(0) NAFSGL Installation List'!$F$3:$F$424,
            MATCH($E22,'(0) NAFSGL Installation List'!$D$3:$D$424,0)
      )
    )
  ),
"")</f>
        <v/>
      </c>
      <c r="G22" s="7"/>
      <c r="H22" s="8"/>
    </row>
    <row r="23" spans="1:8" x14ac:dyDescent="0.25">
      <c r="C23" s="4"/>
      <c r="E23" s="380" t="str">
        <f>IFERROR((INDEX('(0) NAFSGL Installation List'!$D$3:$F$424, MATCH(D23,'(0) NAFSGL Installation List'!$E$3:$E$424,0), 1)), " ")</f>
        <v xml:space="preserve"> </v>
      </c>
      <c r="F23" s="380" t="str">
        <f>IFERROR(
  IF(
    INDEX('(0) NAFSGL Installation List'!$F$3:$F$424,
          MATCH($E23,'(0) NAFSGL Installation List'!$D$3:$D$424,0)
    )="OCONUS",
    INDEX('(0) NAFSGL Installation List'!$G$3:$G$424,
          MATCH($E23,'(0) NAFSGL Installation List'!$D$3:$D$424,0)
    ),
    IF(
      INDEX('(0) NAFSGL Installation List'!$F$3:$F$424,
            MATCH($E23,'(0) NAFSGL Installation List'!$D$3:$D$424,0)
      )="Expeditionary",
      IF(
        INDEX('(0) NAFSGL Installation List'!$H$3:$H$424,
              MATCH($E23,'(0) NAFSGL Installation List'!$D$3:$D$424,0)
        )="Not Applicable",
        INDEX('(0) NAFSGL Installation List'!$F$3:$F$424,
              MATCH($E23,'(0) NAFSGL Installation List'!$D$3:$D$424,0)
        ),
        INDEX('(0) NAFSGL Installation List'!$H$3:$H$424,
              MATCH($E23,'(0) NAFSGL Installation List'!$D$3:$D$424,0)
        )
      ),
      INDEX('(0) NAFSGL Installation List'!$F$3:$F$424,
            MATCH($E23,'(0) NAFSGL Installation List'!$D$3:$D$424,0)
      )
    )
  ),
"")</f>
        <v/>
      </c>
      <c r="G23" s="7"/>
      <c r="H23" s="8"/>
    </row>
    <row r="24" spans="1:8" x14ac:dyDescent="0.25">
      <c r="C24" s="4"/>
      <c r="E24" s="380" t="str">
        <f>IFERROR((INDEX('(0) NAFSGL Installation List'!$D$3:$F$424, MATCH(D24,'(0) NAFSGL Installation List'!$E$3:$E$424,0), 1)), " ")</f>
        <v xml:space="preserve"> </v>
      </c>
      <c r="F24" s="380" t="str">
        <f>IFERROR(
  IF(
    INDEX('(0) NAFSGL Installation List'!$F$3:$F$424,
          MATCH($E24,'(0) NAFSGL Installation List'!$D$3:$D$424,0)
    )="OCONUS",
    INDEX('(0) NAFSGL Installation List'!$G$3:$G$424,
          MATCH($E24,'(0) NAFSGL Installation List'!$D$3:$D$424,0)
    ),
    IF(
      INDEX('(0) NAFSGL Installation List'!$F$3:$F$424,
            MATCH($E24,'(0) NAFSGL Installation List'!$D$3:$D$424,0)
      )="Expeditionary",
      IF(
        INDEX('(0) NAFSGL Installation List'!$H$3:$H$424,
              MATCH($E24,'(0) NAFSGL Installation List'!$D$3:$D$424,0)
        )="Not Applicable",
        INDEX('(0) NAFSGL Installation List'!$F$3:$F$424,
              MATCH($E24,'(0) NAFSGL Installation List'!$D$3:$D$424,0)
        ),
        INDEX('(0) NAFSGL Installation List'!$H$3:$H$424,
              MATCH($E24,'(0) NAFSGL Installation List'!$D$3:$D$424,0)
        )
      ),
      INDEX('(0) NAFSGL Installation List'!$F$3:$F$424,
            MATCH($E24,'(0) NAFSGL Installation List'!$D$3:$D$424,0)
      )
    )
  ),
"")</f>
        <v/>
      </c>
      <c r="G24" s="7"/>
      <c r="H24" s="8"/>
    </row>
    <row r="25" spans="1:8" x14ac:dyDescent="0.25">
      <c r="C25" s="4"/>
      <c r="E25" s="380" t="str">
        <f>IFERROR((INDEX('(0) NAFSGL Installation List'!$D$3:$F$424, MATCH(D25,'(0) NAFSGL Installation List'!$E$3:$E$424,0), 1)), " ")</f>
        <v xml:space="preserve"> </v>
      </c>
      <c r="F25" s="380" t="str">
        <f>IFERROR(
  IF(
    INDEX('(0) NAFSGL Installation List'!$F$3:$F$424,
          MATCH($E25,'(0) NAFSGL Installation List'!$D$3:$D$424,0)
    )="OCONUS",
    INDEX('(0) NAFSGL Installation List'!$G$3:$G$424,
          MATCH($E25,'(0) NAFSGL Installation List'!$D$3:$D$424,0)
    ),
    IF(
      INDEX('(0) NAFSGL Installation List'!$F$3:$F$424,
            MATCH($E25,'(0) NAFSGL Installation List'!$D$3:$D$424,0)
      )="Expeditionary",
      IF(
        INDEX('(0) NAFSGL Installation List'!$H$3:$H$424,
              MATCH($E25,'(0) NAFSGL Installation List'!$D$3:$D$424,0)
        )="Not Applicable",
        INDEX('(0) NAFSGL Installation List'!$F$3:$F$424,
              MATCH($E25,'(0) NAFSGL Installation List'!$D$3:$D$424,0)
        ),
        INDEX('(0) NAFSGL Installation List'!$H$3:$H$424,
              MATCH($E25,'(0) NAFSGL Installation List'!$D$3:$D$424,0)
        )
      ),
      INDEX('(0) NAFSGL Installation List'!$F$3:$F$424,
            MATCH($E25,'(0) NAFSGL Installation List'!$D$3:$D$424,0)
      )
    )
  ),
"")</f>
        <v/>
      </c>
      <c r="G25" s="7"/>
      <c r="H25" s="8"/>
    </row>
    <row r="26" spans="1:8" x14ac:dyDescent="0.25">
      <c r="C26" s="4"/>
      <c r="E26" s="380" t="str">
        <f>IFERROR((INDEX('(0) NAFSGL Installation List'!$D$3:$F$424, MATCH(D26,'(0) NAFSGL Installation List'!$E$3:$E$424,0), 1)), " ")</f>
        <v xml:space="preserve"> </v>
      </c>
      <c r="F26" s="380" t="str">
        <f>IFERROR(
  IF(
    INDEX('(0) NAFSGL Installation List'!$F$3:$F$424,
          MATCH($E26,'(0) NAFSGL Installation List'!$D$3:$D$424,0)
    )="OCONUS",
    INDEX('(0) NAFSGL Installation List'!$G$3:$G$424,
          MATCH($E26,'(0) NAFSGL Installation List'!$D$3:$D$424,0)
    ),
    IF(
      INDEX('(0) NAFSGL Installation List'!$F$3:$F$424,
            MATCH($E26,'(0) NAFSGL Installation List'!$D$3:$D$424,0)
      )="Expeditionary",
      IF(
        INDEX('(0) NAFSGL Installation List'!$H$3:$H$424,
              MATCH($E26,'(0) NAFSGL Installation List'!$D$3:$D$424,0)
        )="Not Applicable",
        INDEX('(0) NAFSGL Installation List'!$F$3:$F$424,
              MATCH($E26,'(0) NAFSGL Installation List'!$D$3:$D$424,0)
        ),
        INDEX('(0) NAFSGL Installation List'!$H$3:$H$424,
              MATCH($E26,'(0) NAFSGL Installation List'!$D$3:$D$424,0)
        )
      ),
      INDEX('(0) NAFSGL Installation List'!$F$3:$F$424,
            MATCH($E26,'(0) NAFSGL Installation List'!$D$3:$D$424,0)
      )
    )
  ),
"")</f>
        <v/>
      </c>
      <c r="G26" s="7"/>
      <c r="H26" s="8"/>
    </row>
    <row r="27" spans="1:8" x14ac:dyDescent="0.25">
      <c r="C27" s="4"/>
      <c r="E27" s="380" t="str">
        <f>IFERROR((INDEX('(0) NAFSGL Installation List'!$D$3:$F$424, MATCH(D27,'(0) NAFSGL Installation List'!$E$3:$E$424,0), 1)), " ")</f>
        <v xml:space="preserve"> </v>
      </c>
      <c r="F27" s="380" t="str">
        <f>IFERROR(
  IF(
    INDEX('(0) NAFSGL Installation List'!$F$3:$F$424,
          MATCH($E27,'(0) NAFSGL Installation List'!$D$3:$D$424,0)
    )="OCONUS",
    INDEX('(0) NAFSGL Installation List'!$G$3:$G$424,
          MATCH($E27,'(0) NAFSGL Installation List'!$D$3:$D$424,0)
    ),
    IF(
      INDEX('(0) NAFSGL Installation List'!$F$3:$F$424,
            MATCH($E27,'(0) NAFSGL Installation List'!$D$3:$D$424,0)
      )="Expeditionary",
      IF(
        INDEX('(0) NAFSGL Installation List'!$H$3:$H$424,
              MATCH($E27,'(0) NAFSGL Installation List'!$D$3:$D$424,0)
        )="Not Applicable",
        INDEX('(0) NAFSGL Installation List'!$F$3:$F$424,
              MATCH($E27,'(0) NAFSGL Installation List'!$D$3:$D$424,0)
        ),
        INDEX('(0) NAFSGL Installation List'!$H$3:$H$424,
              MATCH($E27,'(0) NAFSGL Installation List'!$D$3:$D$424,0)
        )
      ),
      INDEX('(0) NAFSGL Installation List'!$F$3:$F$424,
            MATCH($E27,'(0) NAFSGL Installation List'!$D$3:$D$424,0)
      )
    )
  ),
"")</f>
        <v/>
      </c>
      <c r="G27" s="7"/>
      <c r="H27" s="8"/>
    </row>
    <row r="28" spans="1:8" x14ac:dyDescent="0.25">
      <c r="C28" s="4"/>
      <c r="E28" s="380" t="str">
        <f>IFERROR((INDEX('(0) NAFSGL Installation List'!$D$3:$F$424, MATCH(D28,'(0) NAFSGL Installation List'!$E$3:$E$424,0), 1)), " ")</f>
        <v xml:space="preserve"> </v>
      </c>
      <c r="F28" s="380" t="str">
        <f>IFERROR(
  IF(
    INDEX('(0) NAFSGL Installation List'!$F$3:$F$424,
          MATCH($E28,'(0) NAFSGL Installation List'!$D$3:$D$424,0)
    )="OCONUS",
    INDEX('(0) NAFSGL Installation List'!$G$3:$G$424,
          MATCH($E28,'(0) NAFSGL Installation List'!$D$3:$D$424,0)
    ),
    IF(
      INDEX('(0) NAFSGL Installation List'!$F$3:$F$424,
            MATCH($E28,'(0) NAFSGL Installation List'!$D$3:$D$424,0)
      )="Expeditionary",
      IF(
        INDEX('(0) NAFSGL Installation List'!$H$3:$H$424,
              MATCH($E28,'(0) NAFSGL Installation List'!$D$3:$D$424,0)
        )="Not Applicable",
        INDEX('(0) NAFSGL Installation List'!$F$3:$F$424,
              MATCH($E28,'(0) NAFSGL Installation List'!$D$3:$D$424,0)
        ),
        INDEX('(0) NAFSGL Installation List'!$H$3:$H$424,
              MATCH($E28,'(0) NAFSGL Installation List'!$D$3:$D$424,0)
        )
      ),
      INDEX('(0) NAFSGL Installation List'!$F$3:$F$424,
            MATCH($E28,'(0) NAFSGL Installation List'!$D$3:$D$424,0)
      )
    )
  ),
"")</f>
        <v/>
      </c>
      <c r="G28" s="7"/>
      <c r="H28" s="8"/>
    </row>
    <row r="29" spans="1:8" x14ac:dyDescent="0.25">
      <c r="A29" s="32"/>
      <c r="C29" s="4"/>
      <c r="E29" s="380" t="str">
        <f>IFERROR((INDEX('(0) NAFSGL Installation List'!$D$3:$F$424, MATCH(D29,'(0) NAFSGL Installation List'!$E$3:$E$424,0), 1)), " ")</f>
        <v xml:space="preserve"> </v>
      </c>
      <c r="F29" s="380" t="str">
        <f>IFERROR(
  IF(
    INDEX('(0) NAFSGL Installation List'!$F$3:$F$424,
          MATCH($E29,'(0) NAFSGL Installation List'!$D$3:$D$424,0)
    )="OCONUS",
    INDEX('(0) NAFSGL Installation List'!$G$3:$G$424,
          MATCH($E29,'(0) NAFSGL Installation List'!$D$3:$D$424,0)
    ),
    IF(
      INDEX('(0) NAFSGL Installation List'!$F$3:$F$424,
            MATCH($E29,'(0) NAFSGL Installation List'!$D$3:$D$424,0)
      )="Expeditionary",
      IF(
        INDEX('(0) NAFSGL Installation List'!$H$3:$H$424,
              MATCH($E29,'(0) NAFSGL Installation List'!$D$3:$D$424,0)
        )="Not Applicable",
        INDEX('(0) NAFSGL Installation List'!$F$3:$F$424,
              MATCH($E29,'(0) NAFSGL Installation List'!$D$3:$D$424,0)
        ),
        INDEX('(0) NAFSGL Installation List'!$H$3:$H$424,
              MATCH($E29,'(0) NAFSGL Installation List'!$D$3:$D$424,0)
        )
      ),
      INDEX('(0) NAFSGL Installation List'!$F$3:$F$424,
            MATCH($E29,'(0) NAFSGL Installation List'!$D$3:$D$424,0)
      )
    )
  ),
"")</f>
        <v/>
      </c>
      <c r="G29" s="7"/>
      <c r="H29" s="8"/>
    </row>
    <row r="30" spans="1:8" x14ac:dyDescent="0.25">
      <c r="C30" s="4"/>
      <c r="E30" s="380" t="str">
        <f>IFERROR((INDEX('(0) NAFSGL Installation List'!$D$3:$F$424, MATCH(D30,'(0) NAFSGL Installation List'!$E$3:$E$424,0), 1)), " ")</f>
        <v xml:space="preserve"> </v>
      </c>
      <c r="F30" s="380" t="str">
        <f>IFERROR(
  IF(
    INDEX('(0) NAFSGL Installation List'!$F$3:$F$424,
          MATCH($E30,'(0) NAFSGL Installation List'!$D$3:$D$424,0)
    )="OCONUS",
    INDEX('(0) NAFSGL Installation List'!$G$3:$G$424,
          MATCH($E30,'(0) NAFSGL Installation List'!$D$3:$D$424,0)
    ),
    IF(
      INDEX('(0) NAFSGL Installation List'!$F$3:$F$424,
            MATCH($E30,'(0) NAFSGL Installation List'!$D$3:$D$424,0)
      )="Expeditionary",
      IF(
        INDEX('(0) NAFSGL Installation List'!$H$3:$H$424,
              MATCH($E30,'(0) NAFSGL Installation List'!$D$3:$D$424,0)
        )="Not Applicable",
        INDEX('(0) NAFSGL Installation List'!$F$3:$F$424,
              MATCH($E30,'(0) NAFSGL Installation List'!$D$3:$D$424,0)
        ),
        INDEX('(0) NAFSGL Installation List'!$H$3:$H$424,
              MATCH($E30,'(0) NAFSGL Installation List'!$D$3:$D$424,0)
        )
      ),
      INDEX('(0) NAFSGL Installation List'!$F$3:$F$424,
            MATCH($E30,'(0) NAFSGL Installation List'!$D$3:$D$424,0)
      )
    )
  ),
"")</f>
        <v/>
      </c>
      <c r="G30" s="7"/>
      <c r="H30" s="8"/>
    </row>
    <row r="31" spans="1:8" x14ac:dyDescent="0.25">
      <c r="C31" s="4"/>
      <c r="E31" s="380" t="str">
        <f>IFERROR((INDEX('(0) NAFSGL Installation List'!$D$3:$F$424, MATCH(D31,'(0) NAFSGL Installation List'!$E$3:$E$424,0), 1)), " ")</f>
        <v xml:space="preserve"> </v>
      </c>
      <c r="F31" s="380" t="str">
        <f>IFERROR(
  IF(
    INDEX('(0) NAFSGL Installation List'!$F$3:$F$424,
          MATCH($E31,'(0) NAFSGL Installation List'!$D$3:$D$424,0)
    )="OCONUS",
    INDEX('(0) NAFSGL Installation List'!$G$3:$G$424,
          MATCH($E31,'(0) NAFSGL Installation List'!$D$3:$D$424,0)
    ),
    IF(
      INDEX('(0) NAFSGL Installation List'!$F$3:$F$424,
            MATCH($E31,'(0) NAFSGL Installation List'!$D$3:$D$424,0)
      )="Expeditionary",
      IF(
        INDEX('(0) NAFSGL Installation List'!$H$3:$H$424,
              MATCH($E31,'(0) NAFSGL Installation List'!$D$3:$D$424,0)
        )="Not Applicable",
        INDEX('(0) NAFSGL Installation List'!$F$3:$F$424,
              MATCH($E31,'(0) NAFSGL Installation List'!$D$3:$D$424,0)
        ),
        INDEX('(0) NAFSGL Installation List'!$H$3:$H$424,
              MATCH($E31,'(0) NAFSGL Installation List'!$D$3:$D$424,0)
        )
      ),
      INDEX('(0) NAFSGL Installation List'!$F$3:$F$424,
            MATCH($E31,'(0) NAFSGL Installation List'!$D$3:$D$424,0)
      )
    )
  ),
"")</f>
        <v/>
      </c>
      <c r="G31" s="7"/>
      <c r="H31" s="8"/>
    </row>
    <row r="32" spans="1:8" x14ac:dyDescent="0.25">
      <c r="C32" s="4"/>
      <c r="E32" s="380" t="str">
        <f>IFERROR((INDEX('(0) NAFSGL Installation List'!$D$3:$F$424, MATCH(D32,'(0) NAFSGL Installation List'!$E$3:$E$424,0), 1)), " ")</f>
        <v xml:space="preserve"> </v>
      </c>
      <c r="F32" s="380" t="str">
        <f>IFERROR(
  IF(
    INDEX('(0) NAFSGL Installation List'!$F$3:$F$424,
          MATCH($E32,'(0) NAFSGL Installation List'!$D$3:$D$424,0)
    )="OCONUS",
    INDEX('(0) NAFSGL Installation List'!$G$3:$G$424,
          MATCH($E32,'(0) NAFSGL Installation List'!$D$3:$D$424,0)
    ),
    IF(
      INDEX('(0) NAFSGL Installation List'!$F$3:$F$424,
            MATCH($E32,'(0) NAFSGL Installation List'!$D$3:$D$424,0)
      )="Expeditionary",
      IF(
        INDEX('(0) NAFSGL Installation List'!$H$3:$H$424,
              MATCH($E32,'(0) NAFSGL Installation List'!$D$3:$D$424,0)
        )="Not Applicable",
        INDEX('(0) NAFSGL Installation List'!$F$3:$F$424,
              MATCH($E32,'(0) NAFSGL Installation List'!$D$3:$D$424,0)
        ),
        INDEX('(0) NAFSGL Installation List'!$H$3:$H$424,
              MATCH($E32,'(0) NAFSGL Installation List'!$D$3:$D$424,0)
        )
      ),
      INDEX('(0) NAFSGL Installation List'!$F$3:$F$424,
            MATCH($E32,'(0) NAFSGL Installation List'!$D$3:$D$424,0)
      )
    )
  ),
"")</f>
        <v/>
      </c>
      <c r="G32" s="7"/>
      <c r="H32" s="8"/>
    </row>
    <row r="33" spans="3:8" x14ac:dyDescent="0.25">
      <c r="C33" s="4"/>
      <c r="E33" s="380" t="str">
        <f>IFERROR((INDEX('(0) NAFSGL Installation List'!$D$3:$F$424, MATCH(D33,'(0) NAFSGL Installation List'!$E$3:$E$424,0), 1)), " ")</f>
        <v xml:space="preserve"> </v>
      </c>
      <c r="F33" s="380" t="str">
        <f>IFERROR(
  IF(
    INDEX('(0) NAFSGL Installation List'!$F$3:$F$424,
          MATCH($E33,'(0) NAFSGL Installation List'!$D$3:$D$424,0)
    )="OCONUS",
    INDEX('(0) NAFSGL Installation List'!$G$3:$G$424,
          MATCH($E33,'(0) NAFSGL Installation List'!$D$3:$D$424,0)
    ),
    IF(
      INDEX('(0) NAFSGL Installation List'!$F$3:$F$424,
            MATCH($E33,'(0) NAFSGL Installation List'!$D$3:$D$424,0)
      )="Expeditionary",
      IF(
        INDEX('(0) NAFSGL Installation List'!$H$3:$H$424,
              MATCH($E33,'(0) NAFSGL Installation List'!$D$3:$D$424,0)
        )="Not Applicable",
        INDEX('(0) NAFSGL Installation List'!$F$3:$F$424,
              MATCH($E33,'(0) NAFSGL Installation List'!$D$3:$D$424,0)
        ),
        INDEX('(0) NAFSGL Installation List'!$H$3:$H$424,
              MATCH($E33,'(0) NAFSGL Installation List'!$D$3:$D$424,0)
        )
      ),
      INDEX('(0) NAFSGL Installation List'!$F$3:$F$424,
            MATCH($E33,'(0) NAFSGL Installation List'!$D$3:$D$424,0)
      )
    )
  ),
"")</f>
        <v/>
      </c>
      <c r="G33" s="7"/>
      <c r="H33" s="8"/>
    </row>
    <row r="34" spans="3:8" x14ac:dyDescent="0.25">
      <c r="C34" s="4"/>
      <c r="E34" s="380" t="str">
        <f>IFERROR((INDEX('(0) NAFSGL Installation List'!$D$3:$F$424, MATCH(D34,'(0) NAFSGL Installation List'!$E$3:$E$424,0), 1)), " ")</f>
        <v xml:space="preserve"> </v>
      </c>
      <c r="F34" s="380" t="str">
        <f>IFERROR(
  IF(
    INDEX('(0) NAFSGL Installation List'!$F$3:$F$424,
          MATCH($E34,'(0) NAFSGL Installation List'!$D$3:$D$424,0)
    )="OCONUS",
    INDEX('(0) NAFSGL Installation List'!$G$3:$G$424,
          MATCH($E34,'(0) NAFSGL Installation List'!$D$3:$D$424,0)
    ),
    IF(
      INDEX('(0) NAFSGL Installation List'!$F$3:$F$424,
            MATCH($E34,'(0) NAFSGL Installation List'!$D$3:$D$424,0)
      )="Expeditionary",
      IF(
        INDEX('(0) NAFSGL Installation List'!$H$3:$H$424,
              MATCH($E34,'(0) NAFSGL Installation List'!$D$3:$D$424,0)
        )="Not Applicable",
        INDEX('(0) NAFSGL Installation List'!$F$3:$F$424,
              MATCH($E34,'(0) NAFSGL Installation List'!$D$3:$D$424,0)
        ),
        INDEX('(0) NAFSGL Installation List'!$H$3:$H$424,
              MATCH($E34,'(0) NAFSGL Installation List'!$D$3:$D$424,0)
        )
      ),
      INDEX('(0) NAFSGL Installation List'!$F$3:$F$424,
            MATCH($E34,'(0) NAFSGL Installation List'!$D$3:$D$424,0)
      )
    )
  ),
"")</f>
        <v/>
      </c>
      <c r="G34" s="7"/>
      <c r="H34" s="8"/>
    </row>
    <row r="35" spans="3:8" x14ac:dyDescent="0.25">
      <c r="C35" s="4"/>
      <c r="E35" s="380" t="str">
        <f>IFERROR((INDEX('(0) NAFSGL Installation List'!$D$3:$F$424, MATCH(D35,'(0) NAFSGL Installation List'!$E$3:$E$424,0), 1)), " ")</f>
        <v xml:space="preserve"> </v>
      </c>
      <c r="F35" s="380" t="str">
        <f>IFERROR(
  IF(
    INDEX('(0) NAFSGL Installation List'!$F$3:$F$424,
          MATCH($E35,'(0) NAFSGL Installation List'!$D$3:$D$424,0)
    )="OCONUS",
    INDEX('(0) NAFSGL Installation List'!$G$3:$G$424,
          MATCH($E35,'(0) NAFSGL Installation List'!$D$3:$D$424,0)
    ),
    IF(
      INDEX('(0) NAFSGL Installation List'!$F$3:$F$424,
            MATCH($E35,'(0) NAFSGL Installation List'!$D$3:$D$424,0)
      )="Expeditionary",
      IF(
        INDEX('(0) NAFSGL Installation List'!$H$3:$H$424,
              MATCH($E35,'(0) NAFSGL Installation List'!$D$3:$D$424,0)
        )="Not Applicable",
        INDEX('(0) NAFSGL Installation List'!$F$3:$F$424,
              MATCH($E35,'(0) NAFSGL Installation List'!$D$3:$D$424,0)
        ),
        INDEX('(0) NAFSGL Installation List'!$H$3:$H$424,
              MATCH($E35,'(0) NAFSGL Installation List'!$D$3:$D$424,0)
        )
      ),
      INDEX('(0) NAFSGL Installation List'!$F$3:$F$424,
            MATCH($E35,'(0) NAFSGL Installation List'!$D$3:$D$424,0)
      )
    )
  ),
"")</f>
        <v/>
      </c>
      <c r="G35" s="7"/>
      <c r="H35" s="8"/>
    </row>
    <row r="36" spans="3:8" x14ac:dyDescent="0.25">
      <c r="C36" s="4"/>
      <c r="E36" s="380" t="str">
        <f>IFERROR((INDEX('(0) NAFSGL Installation List'!$D$3:$F$424, MATCH(D36,'(0) NAFSGL Installation List'!$E$3:$E$424,0), 1)), " ")</f>
        <v xml:space="preserve"> </v>
      </c>
      <c r="F36" s="380" t="str">
        <f>IFERROR(
  IF(
    INDEX('(0) NAFSGL Installation List'!$F$3:$F$424,
          MATCH($E36,'(0) NAFSGL Installation List'!$D$3:$D$424,0)
    )="OCONUS",
    INDEX('(0) NAFSGL Installation List'!$G$3:$G$424,
          MATCH($E36,'(0) NAFSGL Installation List'!$D$3:$D$424,0)
    ),
    IF(
      INDEX('(0) NAFSGL Installation List'!$F$3:$F$424,
            MATCH($E36,'(0) NAFSGL Installation List'!$D$3:$D$424,0)
      )="Expeditionary",
      IF(
        INDEX('(0) NAFSGL Installation List'!$H$3:$H$424,
              MATCH($E36,'(0) NAFSGL Installation List'!$D$3:$D$424,0)
        )="Not Applicable",
        INDEX('(0) NAFSGL Installation List'!$F$3:$F$424,
              MATCH($E36,'(0) NAFSGL Installation List'!$D$3:$D$424,0)
        ),
        INDEX('(0) NAFSGL Installation List'!$H$3:$H$424,
              MATCH($E36,'(0) NAFSGL Installation List'!$D$3:$D$424,0)
        )
      ),
      INDEX('(0) NAFSGL Installation List'!$F$3:$F$424,
            MATCH($E36,'(0) NAFSGL Installation List'!$D$3:$D$424,0)
      )
    )
  ),
"")</f>
        <v/>
      </c>
      <c r="G36" s="7"/>
      <c r="H36" s="8"/>
    </row>
    <row r="37" spans="3:8" x14ac:dyDescent="0.25">
      <c r="C37" s="4"/>
      <c r="E37" s="380" t="str">
        <f>IFERROR((INDEX('(0) NAFSGL Installation List'!$D$3:$F$424, MATCH(D37,'(0) NAFSGL Installation List'!$E$3:$E$424,0), 1)), " ")</f>
        <v xml:space="preserve"> </v>
      </c>
      <c r="F37" s="380" t="str">
        <f>IFERROR(
  IF(
    INDEX('(0) NAFSGL Installation List'!$F$3:$F$424,
          MATCH($E37,'(0) NAFSGL Installation List'!$D$3:$D$424,0)
    )="OCONUS",
    INDEX('(0) NAFSGL Installation List'!$G$3:$G$424,
          MATCH($E37,'(0) NAFSGL Installation List'!$D$3:$D$424,0)
    ),
    IF(
      INDEX('(0) NAFSGL Installation List'!$F$3:$F$424,
            MATCH($E37,'(0) NAFSGL Installation List'!$D$3:$D$424,0)
      )="Expeditionary",
      IF(
        INDEX('(0) NAFSGL Installation List'!$H$3:$H$424,
              MATCH($E37,'(0) NAFSGL Installation List'!$D$3:$D$424,0)
        )="Not Applicable",
        INDEX('(0) NAFSGL Installation List'!$F$3:$F$424,
              MATCH($E37,'(0) NAFSGL Installation List'!$D$3:$D$424,0)
        ),
        INDEX('(0) NAFSGL Installation List'!$H$3:$H$424,
              MATCH($E37,'(0) NAFSGL Installation List'!$D$3:$D$424,0)
        )
      ),
      INDEX('(0) NAFSGL Installation List'!$F$3:$F$424,
            MATCH($E37,'(0) NAFSGL Installation List'!$D$3:$D$424,0)
      )
    )
  ),
"")</f>
        <v/>
      </c>
      <c r="G37" s="7"/>
      <c r="H37" s="8"/>
    </row>
    <row r="38" spans="3:8" x14ac:dyDescent="0.25">
      <c r="C38" s="4"/>
      <c r="E38" s="380" t="str">
        <f>IFERROR((INDEX('(0) NAFSGL Installation List'!$D$3:$F$424, MATCH(D38,'(0) NAFSGL Installation List'!$E$3:$E$424,0), 1)), " ")</f>
        <v xml:space="preserve"> </v>
      </c>
      <c r="F38" s="380" t="str">
        <f>IFERROR(
  IF(
    INDEX('(0) NAFSGL Installation List'!$F$3:$F$424,
          MATCH($E38,'(0) NAFSGL Installation List'!$D$3:$D$424,0)
    )="OCONUS",
    INDEX('(0) NAFSGL Installation List'!$G$3:$G$424,
          MATCH($E38,'(0) NAFSGL Installation List'!$D$3:$D$424,0)
    ),
    IF(
      INDEX('(0) NAFSGL Installation List'!$F$3:$F$424,
            MATCH($E38,'(0) NAFSGL Installation List'!$D$3:$D$424,0)
      )="Expeditionary",
      IF(
        INDEX('(0) NAFSGL Installation List'!$H$3:$H$424,
              MATCH($E38,'(0) NAFSGL Installation List'!$D$3:$D$424,0)
        )="Not Applicable",
        INDEX('(0) NAFSGL Installation List'!$F$3:$F$424,
              MATCH($E38,'(0) NAFSGL Installation List'!$D$3:$D$424,0)
        ),
        INDEX('(0) NAFSGL Installation List'!$H$3:$H$424,
              MATCH($E38,'(0) NAFSGL Installation List'!$D$3:$D$424,0)
        )
      ),
      INDEX('(0) NAFSGL Installation List'!$F$3:$F$424,
            MATCH($E38,'(0) NAFSGL Installation List'!$D$3:$D$424,0)
      )
    )
  ),
"")</f>
        <v/>
      </c>
      <c r="G38" s="7"/>
      <c r="H38" s="8"/>
    </row>
    <row r="39" spans="3:8" x14ac:dyDescent="0.25">
      <c r="C39" s="4"/>
      <c r="E39" s="380" t="str">
        <f>IFERROR((INDEX('(0) NAFSGL Installation List'!$D$3:$F$424, MATCH(D39,'(0) NAFSGL Installation List'!$E$3:$E$424,0), 1)), " ")</f>
        <v xml:space="preserve"> </v>
      </c>
      <c r="F39" s="380" t="str">
        <f>IFERROR(
  IF(
    INDEX('(0) NAFSGL Installation List'!$F$3:$F$424,
          MATCH($E39,'(0) NAFSGL Installation List'!$D$3:$D$424,0)
    )="OCONUS",
    INDEX('(0) NAFSGL Installation List'!$G$3:$G$424,
          MATCH($E39,'(0) NAFSGL Installation List'!$D$3:$D$424,0)
    ),
    IF(
      INDEX('(0) NAFSGL Installation List'!$F$3:$F$424,
            MATCH($E39,'(0) NAFSGL Installation List'!$D$3:$D$424,0)
      )="Expeditionary",
      IF(
        INDEX('(0) NAFSGL Installation List'!$H$3:$H$424,
              MATCH($E39,'(0) NAFSGL Installation List'!$D$3:$D$424,0)
        )="Not Applicable",
        INDEX('(0) NAFSGL Installation List'!$F$3:$F$424,
              MATCH($E39,'(0) NAFSGL Installation List'!$D$3:$D$424,0)
        ),
        INDEX('(0) NAFSGL Installation List'!$H$3:$H$424,
              MATCH($E39,'(0) NAFSGL Installation List'!$D$3:$D$424,0)
        )
      ),
      INDEX('(0) NAFSGL Installation List'!$F$3:$F$424,
            MATCH($E39,'(0) NAFSGL Installation List'!$D$3:$D$424,0)
      )
    )
  ),
"")</f>
        <v/>
      </c>
      <c r="G39" s="7"/>
      <c r="H39" s="8"/>
    </row>
    <row r="40" spans="3:8" x14ac:dyDescent="0.25">
      <c r="C40" s="4"/>
      <c r="E40" s="380" t="str">
        <f>IFERROR((INDEX('(0) NAFSGL Installation List'!$D$3:$F$424, MATCH(D40,'(0) NAFSGL Installation List'!$E$3:$E$424,0), 1)), " ")</f>
        <v xml:space="preserve"> </v>
      </c>
      <c r="F40" s="380" t="str">
        <f>IFERROR(
  IF(
    INDEX('(0) NAFSGL Installation List'!$F$3:$F$424,
          MATCH($E40,'(0) NAFSGL Installation List'!$D$3:$D$424,0)
    )="OCONUS",
    INDEX('(0) NAFSGL Installation List'!$G$3:$G$424,
          MATCH($E40,'(0) NAFSGL Installation List'!$D$3:$D$424,0)
    ),
    IF(
      INDEX('(0) NAFSGL Installation List'!$F$3:$F$424,
            MATCH($E40,'(0) NAFSGL Installation List'!$D$3:$D$424,0)
      )="Expeditionary",
      IF(
        INDEX('(0) NAFSGL Installation List'!$H$3:$H$424,
              MATCH($E40,'(0) NAFSGL Installation List'!$D$3:$D$424,0)
        )="Not Applicable",
        INDEX('(0) NAFSGL Installation List'!$F$3:$F$424,
              MATCH($E40,'(0) NAFSGL Installation List'!$D$3:$D$424,0)
        ),
        INDEX('(0) NAFSGL Installation List'!$H$3:$H$424,
              MATCH($E40,'(0) NAFSGL Installation List'!$D$3:$D$424,0)
        )
      ),
      INDEX('(0) NAFSGL Installation List'!$F$3:$F$424,
            MATCH($E40,'(0) NAFSGL Installation List'!$D$3:$D$424,0)
      )
    )
  ),
"")</f>
        <v/>
      </c>
      <c r="G40" s="7"/>
      <c r="H40" s="8"/>
    </row>
    <row r="41" spans="3:8" x14ac:dyDescent="0.25">
      <c r="C41" s="4"/>
      <c r="E41" s="380" t="str">
        <f>IFERROR((INDEX('(0) NAFSGL Installation List'!$D$3:$F$424, MATCH(D41,'(0) NAFSGL Installation List'!$E$3:$E$424,0), 1)), " ")</f>
        <v xml:space="preserve"> </v>
      </c>
      <c r="F41" s="380" t="str">
        <f>IFERROR(
  IF(
    INDEX('(0) NAFSGL Installation List'!$F$3:$F$424,
          MATCH($E41,'(0) NAFSGL Installation List'!$D$3:$D$424,0)
    )="OCONUS",
    INDEX('(0) NAFSGL Installation List'!$G$3:$G$424,
          MATCH($E41,'(0) NAFSGL Installation List'!$D$3:$D$424,0)
    ),
    IF(
      INDEX('(0) NAFSGL Installation List'!$F$3:$F$424,
            MATCH($E41,'(0) NAFSGL Installation List'!$D$3:$D$424,0)
      )="Expeditionary",
      IF(
        INDEX('(0) NAFSGL Installation List'!$H$3:$H$424,
              MATCH($E41,'(0) NAFSGL Installation List'!$D$3:$D$424,0)
        )="Not Applicable",
        INDEX('(0) NAFSGL Installation List'!$F$3:$F$424,
              MATCH($E41,'(0) NAFSGL Installation List'!$D$3:$D$424,0)
        ),
        INDEX('(0) NAFSGL Installation List'!$H$3:$H$424,
              MATCH($E41,'(0) NAFSGL Installation List'!$D$3:$D$424,0)
        )
      ),
      INDEX('(0) NAFSGL Installation List'!$F$3:$F$424,
            MATCH($E41,'(0) NAFSGL Installation List'!$D$3:$D$424,0)
      )
    )
  ),
"")</f>
        <v/>
      </c>
      <c r="G41" s="7"/>
      <c r="H41" s="8"/>
    </row>
    <row r="42" spans="3:8" x14ac:dyDescent="0.25">
      <c r="C42" s="4"/>
      <c r="E42" s="380" t="str">
        <f>IFERROR((INDEX('(0) NAFSGL Installation List'!$D$3:$F$424, MATCH(D42,'(0) NAFSGL Installation List'!$E$3:$E$424,0), 1)), " ")</f>
        <v xml:space="preserve"> </v>
      </c>
      <c r="F42" s="380" t="str">
        <f>IFERROR(
  IF(
    INDEX('(0) NAFSGL Installation List'!$F$3:$F$424,
          MATCH($E42,'(0) NAFSGL Installation List'!$D$3:$D$424,0)
    )="OCONUS",
    INDEX('(0) NAFSGL Installation List'!$G$3:$G$424,
          MATCH($E42,'(0) NAFSGL Installation List'!$D$3:$D$424,0)
    ),
    IF(
      INDEX('(0) NAFSGL Installation List'!$F$3:$F$424,
            MATCH($E42,'(0) NAFSGL Installation List'!$D$3:$D$424,0)
      )="Expeditionary",
      IF(
        INDEX('(0) NAFSGL Installation List'!$H$3:$H$424,
              MATCH($E42,'(0) NAFSGL Installation List'!$D$3:$D$424,0)
        )="Not Applicable",
        INDEX('(0) NAFSGL Installation List'!$F$3:$F$424,
              MATCH($E42,'(0) NAFSGL Installation List'!$D$3:$D$424,0)
        ),
        INDEX('(0) NAFSGL Installation List'!$H$3:$H$424,
              MATCH($E42,'(0) NAFSGL Installation List'!$D$3:$D$424,0)
        )
      ),
      INDEX('(0) NAFSGL Installation List'!$F$3:$F$424,
            MATCH($E42,'(0) NAFSGL Installation List'!$D$3:$D$424,0)
      )
    )
  ),
"")</f>
        <v/>
      </c>
      <c r="G42" s="7"/>
      <c r="H42" s="8"/>
    </row>
    <row r="43" spans="3:8" x14ac:dyDescent="0.25">
      <c r="C43" s="4"/>
      <c r="E43" s="380" t="str">
        <f>IFERROR((INDEX('(0) NAFSGL Installation List'!$D$3:$F$424, MATCH(D43,'(0) NAFSGL Installation List'!$E$3:$E$424,0), 1)), " ")</f>
        <v xml:space="preserve"> </v>
      </c>
      <c r="F43" s="380" t="str">
        <f>IFERROR(
  IF(
    INDEX('(0) NAFSGL Installation List'!$F$3:$F$424,
          MATCH($E43,'(0) NAFSGL Installation List'!$D$3:$D$424,0)
    )="OCONUS",
    INDEX('(0) NAFSGL Installation List'!$G$3:$G$424,
          MATCH($E43,'(0) NAFSGL Installation List'!$D$3:$D$424,0)
    ),
    IF(
      INDEX('(0) NAFSGL Installation List'!$F$3:$F$424,
            MATCH($E43,'(0) NAFSGL Installation List'!$D$3:$D$424,0)
      )="Expeditionary",
      IF(
        INDEX('(0) NAFSGL Installation List'!$H$3:$H$424,
              MATCH($E43,'(0) NAFSGL Installation List'!$D$3:$D$424,0)
        )="Not Applicable",
        INDEX('(0) NAFSGL Installation List'!$F$3:$F$424,
              MATCH($E43,'(0) NAFSGL Installation List'!$D$3:$D$424,0)
        ),
        INDEX('(0) NAFSGL Installation List'!$H$3:$H$424,
              MATCH($E43,'(0) NAFSGL Installation List'!$D$3:$D$424,0)
        )
      ),
      INDEX('(0) NAFSGL Installation List'!$F$3:$F$424,
            MATCH($E43,'(0) NAFSGL Installation List'!$D$3:$D$424,0)
      )
    )
  ),
"")</f>
        <v/>
      </c>
      <c r="G43" s="7"/>
      <c r="H43" s="8"/>
    </row>
    <row r="44" spans="3:8" x14ac:dyDescent="0.25">
      <c r="E44"/>
      <c r="F44"/>
    </row>
    <row r="45" spans="3:8" x14ac:dyDescent="0.25">
      <c r="E45"/>
      <c r="F45"/>
    </row>
    <row r="46" spans="3:8" x14ac:dyDescent="0.25">
      <c r="E46"/>
      <c r="F46"/>
    </row>
    <row r="47" spans="3:8" x14ac:dyDescent="0.25">
      <c r="E47"/>
      <c r="F47"/>
    </row>
    <row r="48" spans="3:8" x14ac:dyDescent="0.25">
      <c r="E48"/>
      <c r="F48"/>
    </row>
    <row r="49" spans="5:6" x14ac:dyDescent="0.25">
      <c r="E49"/>
      <c r="F49"/>
    </row>
    <row r="50" spans="5:6" x14ac:dyDescent="0.25">
      <c r="E50"/>
      <c r="F50"/>
    </row>
    <row r="51" spans="5:6" x14ac:dyDescent="0.25">
      <c r="E51"/>
      <c r="F51"/>
    </row>
    <row r="52" spans="5:6" x14ac:dyDescent="0.25">
      <c r="E52"/>
      <c r="F52"/>
    </row>
    <row r="53" spans="5:6" x14ac:dyDescent="0.25">
      <c r="E53"/>
      <c r="F53"/>
    </row>
    <row r="54" spans="5:6" x14ac:dyDescent="0.25">
      <c r="E54"/>
      <c r="F54"/>
    </row>
    <row r="55" spans="5:6" x14ac:dyDescent="0.25">
      <c r="E55"/>
      <c r="F55"/>
    </row>
    <row r="56" spans="5:6" x14ac:dyDescent="0.25">
      <c r="E56"/>
      <c r="F56"/>
    </row>
    <row r="57" spans="5:6" x14ac:dyDescent="0.25">
      <c r="E57"/>
      <c r="F57"/>
    </row>
    <row r="58" spans="5:6" x14ac:dyDescent="0.25">
      <c r="E58"/>
      <c r="F58"/>
    </row>
    <row r="59" spans="5:6" x14ac:dyDescent="0.25">
      <c r="E59"/>
      <c r="F59"/>
    </row>
    <row r="60" spans="5:6" x14ac:dyDescent="0.25">
      <c r="E60"/>
      <c r="F60"/>
    </row>
    <row r="61" spans="5:6" x14ac:dyDescent="0.25">
      <c r="E61"/>
      <c r="F61"/>
    </row>
    <row r="62" spans="5:6" x14ac:dyDescent="0.25">
      <c r="E62"/>
      <c r="F62"/>
    </row>
    <row r="63" spans="5:6" x14ac:dyDescent="0.25">
      <c r="E63"/>
      <c r="F63"/>
    </row>
    <row r="64" spans="5:6" x14ac:dyDescent="0.25">
      <c r="E64"/>
      <c r="F64"/>
    </row>
    <row r="65" spans="5:6" x14ac:dyDescent="0.25">
      <c r="E65"/>
      <c r="F65"/>
    </row>
    <row r="66" spans="5:6" x14ac:dyDescent="0.25">
      <c r="E66"/>
      <c r="F66"/>
    </row>
    <row r="67" spans="5:6" x14ac:dyDescent="0.25">
      <c r="E67"/>
      <c r="F67"/>
    </row>
    <row r="68" spans="5:6" x14ac:dyDescent="0.25">
      <c r="E68"/>
      <c r="F68"/>
    </row>
    <row r="69" spans="5:6" x14ac:dyDescent="0.25">
      <c r="E69"/>
      <c r="F69"/>
    </row>
    <row r="70" spans="5:6" x14ac:dyDescent="0.25">
      <c r="E70"/>
      <c r="F70"/>
    </row>
    <row r="71" spans="5:6" x14ac:dyDescent="0.25">
      <c r="E71"/>
      <c r="F71"/>
    </row>
    <row r="72" spans="5:6" x14ac:dyDescent="0.25">
      <c r="E72"/>
      <c r="F72"/>
    </row>
    <row r="73" spans="5:6" x14ac:dyDescent="0.25">
      <c r="E73"/>
      <c r="F73"/>
    </row>
    <row r="74" spans="5:6" x14ac:dyDescent="0.25">
      <c r="E74"/>
      <c r="F74"/>
    </row>
    <row r="75" spans="5:6" x14ac:dyDescent="0.25">
      <c r="E75"/>
      <c r="F75"/>
    </row>
    <row r="76" spans="5:6" x14ac:dyDescent="0.25">
      <c r="E76"/>
      <c r="F76"/>
    </row>
    <row r="77" spans="5:6" x14ac:dyDescent="0.25">
      <c r="E77"/>
      <c r="F77"/>
    </row>
    <row r="78" spans="5:6" x14ac:dyDescent="0.25">
      <c r="E78"/>
      <c r="F78"/>
    </row>
    <row r="79" spans="5:6" x14ac:dyDescent="0.25">
      <c r="E79"/>
      <c r="F79"/>
    </row>
    <row r="80" spans="5:6" x14ac:dyDescent="0.25">
      <c r="E80"/>
      <c r="F80"/>
    </row>
    <row r="81" spans="5:6" x14ac:dyDescent="0.25">
      <c r="E81"/>
      <c r="F81"/>
    </row>
    <row r="82" spans="5:6" x14ac:dyDescent="0.25">
      <c r="E82"/>
      <c r="F82"/>
    </row>
    <row r="83" spans="5:6" x14ac:dyDescent="0.25">
      <c r="E83"/>
      <c r="F83"/>
    </row>
    <row r="84" spans="5:6" x14ac:dyDescent="0.25">
      <c r="E84"/>
      <c r="F84"/>
    </row>
    <row r="85" spans="5:6" x14ac:dyDescent="0.25">
      <c r="E85"/>
      <c r="F85"/>
    </row>
    <row r="86" spans="5:6" x14ac:dyDescent="0.25">
      <c r="E86"/>
      <c r="F86"/>
    </row>
    <row r="87" spans="5:6" x14ac:dyDescent="0.25">
      <c r="E87"/>
      <c r="F87"/>
    </row>
    <row r="88" spans="5:6" x14ac:dyDescent="0.25">
      <c r="E88"/>
      <c r="F88"/>
    </row>
    <row r="89" spans="5:6" x14ac:dyDescent="0.25">
      <c r="E89"/>
      <c r="F89"/>
    </row>
    <row r="90" spans="5:6" x14ac:dyDescent="0.25">
      <c r="E90"/>
      <c r="F90"/>
    </row>
    <row r="91" spans="5:6" x14ac:dyDescent="0.25">
      <c r="E91"/>
      <c r="F91"/>
    </row>
    <row r="92" spans="5:6" x14ac:dyDescent="0.25">
      <c r="E92"/>
      <c r="F92"/>
    </row>
    <row r="93" spans="5:6" x14ac:dyDescent="0.25">
      <c r="E93"/>
      <c r="F93"/>
    </row>
    <row r="94" spans="5:6" x14ac:dyDescent="0.25">
      <c r="E94"/>
      <c r="F94"/>
    </row>
    <row r="95" spans="5:6" x14ac:dyDescent="0.25">
      <c r="E95"/>
      <c r="F95"/>
    </row>
    <row r="96" spans="5:6" x14ac:dyDescent="0.25">
      <c r="E96"/>
      <c r="F96"/>
    </row>
    <row r="97" spans="5:6" x14ac:dyDescent="0.25">
      <c r="E97"/>
      <c r="F97"/>
    </row>
    <row r="98" spans="5:6" x14ac:dyDescent="0.25">
      <c r="E98"/>
      <c r="F98"/>
    </row>
    <row r="99" spans="5:6" x14ac:dyDescent="0.25">
      <c r="E99"/>
      <c r="F99"/>
    </row>
    <row r="100" spans="5:6" x14ac:dyDescent="0.25">
      <c r="E100"/>
      <c r="F100"/>
    </row>
  </sheetData>
  <sheetProtection sheet="1" objects="1" scenarios="1"/>
  <autoFilter ref="A13:H13" xr:uid="{00000000-0009-0000-0000-00000A000000}"/>
  <printOptions horizontalCentered="1"/>
  <pageMargins left="0.25" right="0.25" top="0.75" bottom="0.75" header="0.3" footer="0.3"/>
  <pageSetup scale="87" orientation="landscape" r:id="rId1"/>
  <headerFooter alignWithMargins="0">
    <oddFooter>&amp;R (9) Enhanced Use Lease Summary</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3868CDD9-3E7B-4231-A610-6658F5F31B32}">
          <x14:formula1>
            <xm:f>'(0) NAFSGL Installation List'!$E$3:$E$424</xm:f>
          </x14:formula1>
          <xm:sqref>D14:D43</xm:sqref>
        </x14:dataValidation>
        <x14:dataValidation type="list" allowBlank="1" showInputMessage="1" showErrorMessage="1" xr:uid="{AF2EDCC7-0D5D-4CD8-939A-B27DF9DE9066}">
          <x14:formula1>
            <xm:f>'Data Elements'!$A$2:$A$5</xm:f>
          </x14:formula1>
          <xm:sqref>B14:B43</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pageSetUpPr fitToPage="1"/>
  </sheetPr>
  <dimension ref="A1:X1607"/>
  <sheetViews>
    <sheetView zoomScaleNormal="100" workbookViewId="0">
      <selection sqref="A1:K1"/>
    </sheetView>
  </sheetViews>
  <sheetFormatPr defaultRowHeight="12.5" x14ac:dyDescent="0.25"/>
  <cols>
    <col min="1" max="1" width="16.7265625" customWidth="1"/>
    <col min="2" max="2" width="21" customWidth="1"/>
    <col min="3" max="3" width="17.1796875" customWidth="1"/>
    <col min="4" max="4" width="38.54296875" customWidth="1"/>
    <col min="5" max="5" width="17.26953125" style="362" customWidth="1"/>
    <col min="6" max="6" width="16.81640625" style="359" customWidth="1"/>
    <col min="7" max="7" width="30.7265625" style="29" customWidth="1"/>
    <col min="8" max="8" width="16.7265625" customWidth="1"/>
    <col min="9" max="9" width="17.453125" style="29" customWidth="1"/>
    <col min="10" max="10" width="16.81640625" style="29" customWidth="1"/>
    <col min="11" max="11" width="16.7265625" customWidth="1"/>
    <col min="12" max="12" width="16.81640625" customWidth="1"/>
    <col min="13" max="13" width="16.54296875" style="28" customWidth="1"/>
    <col min="14" max="14" width="13.7265625" style="38" customWidth="1"/>
    <col min="15" max="15" width="16.7265625" style="28" customWidth="1"/>
    <col min="16" max="16" width="18.26953125" style="38" customWidth="1"/>
    <col min="17" max="17" width="17" style="29" customWidth="1"/>
    <col min="18" max="18" width="17.81640625" style="237" customWidth="1"/>
    <col min="19" max="19" width="19.1796875" style="237" customWidth="1"/>
    <col min="20" max="20" width="17.1796875" style="234" customWidth="1"/>
    <col min="21" max="21" width="16.81640625" style="29" customWidth="1"/>
    <col min="22" max="22" width="19.1796875" style="46" customWidth="1"/>
    <col min="23" max="23" width="16.81640625" style="234" customWidth="1"/>
    <col min="24" max="24" width="82.1796875" style="46" customWidth="1"/>
  </cols>
  <sheetData>
    <row r="1" spans="1:24" ht="52.5" customHeight="1" x14ac:dyDescent="0.35">
      <c r="A1" s="396" t="s">
        <v>1758</v>
      </c>
      <c r="B1" s="396"/>
      <c r="C1" s="396"/>
      <c r="D1" s="396"/>
      <c r="E1" s="396"/>
      <c r="F1" s="396"/>
      <c r="G1" s="396"/>
      <c r="H1" s="396"/>
      <c r="I1" s="396"/>
      <c r="J1" s="396"/>
      <c r="K1" s="396"/>
      <c r="L1" s="2"/>
      <c r="M1" s="36"/>
      <c r="N1" s="37"/>
      <c r="O1" s="36"/>
      <c r="P1" s="37"/>
      <c r="Q1" s="35"/>
      <c r="R1" s="236"/>
      <c r="S1" s="236"/>
      <c r="T1" s="235"/>
      <c r="U1" s="35"/>
      <c r="V1" s="45"/>
      <c r="W1" s="235"/>
      <c r="X1" s="45"/>
    </row>
    <row r="2" spans="1:24" ht="17.5" customHeight="1" x14ac:dyDescent="0.35">
      <c r="A2" s="396" t="s">
        <v>1579</v>
      </c>
      <c r="B2" s="396"/>
      <c r="C2" s="396"/>
      <c r="D2" s="396"/>
      <c r="E2" s="396"/>
      <c r="F2" s="396"/>
      <c r="G2" s="396"/>
      <c r="H2" s="396"/>
      <c r="I2" s="396"/>
      <c r="J2" s="396"/>
      <c r="K2" s="396"/>
      <c r="L2" s="2"/>
      <c r="M2" s="36"/>
      <c r="N2" s="37"/>
      <c r="O2" s="36"/>
      <c r="P2" s="37"/>
      <c r="Q2" s="35"/>
      <c r="R2" s="236"/>
      <c r="S2" s="236"/>
      <c r="T2" s="235"/>
      <c r="U2" s="35"/>
      <c r="V2" s="45"/>
      <c r="W2" s="235"/>
      <c r="X2" s="45"/>
    </row>
    <row r="3" spans="1:24" ht="17.5" customHeight="1" x14ac:dyDescent="0.35">
      <c r="A3" s="398" t="s">
        <v>1796</v>
      </c>
      <c r="B3" s="398"/>
      <c r="C3" s="398"/>
      <c r="D3" s="398"/>
      <c r="E3" s="398"/>
      <c r="F3" s="398"/>
      <c r="G3" s="398"/>
      <c r="H3" s="398"/>
      <c r="I3" s="398"/>
      <c r="J3" s="398"/>
      <c r="K3" s="398"/>
      <c r="L3" s="2"/>
      <c r="M3" s="36"/>
      <c r="N3" s="37"/>
      <c r="O3" s="36"/>
      <c r="P3" s="37"/>
      <c r="Q3" s="35"/>
      <c r="R3" s="236"/>
      <c r="S3" s="236"/>
      <c r="T3" s="235"/>
      <c r="U3" s="35"/>
      <c r="V3" s="45"/>
      <c r="W3" s="235"/>
      <c r="X3" s="45"/>
    </row>
    <row r="4" spans="1:24" ht="17.5" x14ac:dyDescent="0.35">
      <c r="A4" s="214"/>
      <c r="B4" s="215" t="s">
        <v>1513</v>
      </c>
      <c r="C4" s="215"/>
      <c r="D4" s="216"/>
      <c r="E4" s="307"/>
      <c r="F4" s="308"/>
      <c r="G4" s="308"/>
      <c r="H4" s="216"/>
      <c r="I4" s="308"/>
      <c r="J4" s="308"/>
      <c r="K4" s="216"/>
      <c r="L4" s="216"/>
      <c r="M4" s="216"/>
      <c r="N4" s="309"/>
      <c r="O4" s="216"/>
      <c r="P4" s="309"/>
      <c r="Q4" s="308"/>
      <c r="R4" s="310"/>
      <c r="S4" s="310"/>
      <c r="T4" s="311"/>
      <c r="U4" s="308"/>
      <c r="V4" s="312"/>
      <c r="W4" s="311"/>
      <c r="X4" s="326"/>
    </row>
    <row r="5" spans="1:24" ht="15" x14ac:dyDescent="0.3">
      <c r="A5" s="218" t="s">
        <v>1514</v>
      </c>
      <c r="B5" s="300" t="s">
        <v>1515</v>
      </c>
      <c r="C5" s="300"/>
      <c r="D5" s="301"/>
      <c r="E5" s="313"/>
      <c r="F5" s="314"/>
      <c r="G5" s="314"/>
      <c r="H5" s="301"/>
      <c r="I5" s="314"/>
      <c r="J5" s="314"/>
      <c r="K5" s="301"/>
      <c r="L5" s="301"/>
      <c r="M5" s="301"/>
      <c r="N5" s="300"/>
      <c r="O5" s="301"/>
      <c r="P5" s="300"/>
      <c r="Q5" s="314"/>
      <c r="R5" s="315"/>
      <c r="S5" s="315"/>
      <c r="T5" s="316"/>
      <c r="U5" s="314"/>
      <c r="V5" s="317"/>
      <c r="W5" s="316"/>
      <c r="X5" s="327"/>
    </row>
    <row r="6" spans="1:24" ht="15" x14ac:dyDescent="0.3">
      <c r="A6" s="218"/>
      <c r="B6" s="300" t="s">
        <v>1516</v>
      </c>
      <c r="C6" s="300"/>
      <c r="D6" s="301"/>
      <c r="E6" s="313"/>
      <c r="F6" s="314"/>
      <c r="G6" s="314"/>
      <c r="H6" s="301"/>
      <c r="I6" s="314"/>
      <c r="J6" s="314"/>
      <c r="K6" s="301"/>
      <c r="L6" s="301"/>
      <c r="M6" s="301"/>
      <c r="N6" s="300"/>
      <c r="O6" s="301"/>
      <c r="P6" s="300"/>
      <c r="Q6" s="314"/>
      <c r="R6" s="315"/>
      <c r="S6" s="315"/>
      <c r="T6" s="316"/>
      <c r="U6" s="314"/>
      <c r="V6" s="317"/>
      <c r="W6" s="316"/>
      <c r="X6" s="327"/>
    </row>
    <row r="7" spans="1:24" ht="15" x14ac:dyDescent="0.3">
      <c r="A7" s="218"/>
      <c r="B7" s="300" t="s">
        <v>1517</v>
      </c>
      <c r="C7" s="300"/>
      <c r="D7" s="301"/>
      <c r="E7" s="313"/>
      <c r="F7" s="314"/>
      <c r="G7" s="314"/>
      <c r="H7" s="301"/>
      <c r="I7" s="314"/>
      <c r="J7" s="314"/>
      <c r="K7" s="301"/>
      <c r="L7" s="301"/>
      <c r="M7" s="301"/>
      <c r="N7" s="300"/>
      <c r="O7" s="301"/>
      <c r="P7" s="300"/>
      <c r="Q7" s="314"/>
      <c r="R7" s="315"/>
      <c r="S7" s="315"/>
      <c r="T7" s="316"/>
      <c r="U7" s="314"/>
      <c r="V7" s="317"/>
      <c r="W7" s="316"/>
      <c r="X7" s="327"/>
    </row>
    <row r="8" spans="1:24" ht="15" x14ac:dyDescent="0.3">
      <c r="A8" s="218"/>
      <c r="B8" s="300" t="s">
        <v>1557</v>
      </c>
      <c r="C8" s="300"/>
      <c r="D8" s="301"/>
      <c r="E8" s="301"/>
      <c r="F8" s="301"/>
      <c r="G8" s="301"/>
      <c r="H8" s="301"/>
      <c r="I8" s="314"/>
      <c r="J8" s="314"/>
      <c r="K8" s="301"/>
      <c r="L8" s="301"/>
      <c r="M8" s="301"/>
      <c r="N8" s="300"/>
      <c r="O8" s="301"/>
      <c r="P8" s="300"/>
      <c r="Q8" s="314"/>
      <c r="R8" s="315"/>
      <c r="S8" s="315"/>
      <c r="T8" s="316"/>
      <c r="U8" s="314"/>
      <c r="V8" s="317"/>
      <c r="W8" s="316"/>
      <c r="X8" s="327"/>
    </row>
    <row r="9" spans="1:24" ht="15" x14ac:dyDescent="0.3">
      <c r="A9" s="218" t="s">
        <v>1518</v>
      </c>
      <c r="B9" s="300" t="s">
        <v>1519</v>
      </c>
      <c r="C9" s="300"/>
      <c r="D9" s="301"/>
      <c r="E9" s="301"/>
      <c r="F9" s="301"/>
      <c r="G9" s="301"/>
      <c r="H9" s="301"/>
      <c r="I9" s="314"/>
      <c r="J9" s="314"/>
      <c r="K9" s="301"/>
      <c r="L9" s="301"/>
      <c r="M9" s="301"/>
      <c r="N9" s="300"/>
      <c r="O9" s="301"/>
      <c r="P9" s="300"/>
      <c r="Q9" s="314"/>
      <c r="R9" s="315"/>
      <c r="S9" s="315"/>
      <c r="T9" s="316"/>
      <c r="U9" s="314"/>
      <c r="V9" s="317"/>
      <c r="W9" s="316"/>
      <c r="X9" s="327"/>
    </row>
    <row r="10" spans="1:24" ht="15" x14ac:dyDescent="0.3">
      <c r="A10" s="218" t="s">
        <v>1520</v>
      </c>
      <c r="B10" s="300" t="s">
        <v>1521</v>
      </c>
      <c r="C10" s="300"/>
      <c r="D10" s="301"/>
      <c r="E10" s="313"/>
      <c r="F10" s="314"/>
      <c r="G10" s="314"/>
      <c r="H10" s="301"/>
      <c r="I10" s="314"/>
      <c r="J10" s="314"/>
      <c r="K10" s="301"/>
      <c r="L10" s="301"/>
      <c r="M10" s="301"/>
      <c r="N10" s="300"/>
      <c r="O10" s="301"/>
      <c r="P10" s="300"/>
      <c r="Q10" s="314"/>
      <c r="R10" s="315"/>
      <c r="S10" s="315"/>
      <c r="T10" s="316"/>
      <c r="U10" s="314"/>
      <c r="V10" s="317"/>
      <c r="W10" s="316"/>
      <c r="X10" s="327"/>
    </row>
    <row r="11" spans="1:24" ht="15" x14ac:dyDescent="0.3">
      <c r="A11" s="218" t="s">
        <v>1522</v>
      </c>
      <c r="B11" s="300" t="s">
        <v>1787</v>
      </c>
      <c r="C11" s="300"/>
      <c r="D11" s="301"/>
      <c r="E11" s="313"/>
      <c r="F11" s="314"/>
      <c r="G11" s="314"/>
      <c r="H11" s="301"/>
      <c r="I11" s="314"/>
      <c r="J11" s="314"/>
      <c r="K11" s="301"/>
      <c r="L11" s="301"/>
      <c r="M11" s="301"/>
      <c r="N11" s="300"/>
      <c r="O11" s="301"/>
      <c r="P11" s="300"/>
      <c r="Q11" s="314"/>
      <c r="R11" s="315"/>
      <c r="S11" s="315"/>
      <c r="T11" s="316"/>
      <c r="U11" s="314"/>
      <c r="V11" s="317"/>
      <c r="W11" s="316"/>
      <c r="X11" s="327"/>
    </row>
    <row r="12" spans="1:24" ht="15" x14ac:dyDescent="0.3">
      <c r="A12" s="218" t="s">
        <v>1523</v>
      </c>
      <c r="B12" s="300" t="s">
        <v>1591</v>
      </c>
      <c r="C12" s="300"/>
      <c r="D12" s="301"/>
      <c r="E12" s="313"/>
      <c r="F12" s="314"/>
      <c r="G12" s="314"/>
      <c r="H12" s="301"/>
      <c r="I12" s="314"/>
      <c r="J12" s="314"/>
      <c r="K12" s="301"/>
      <c r="L12" s="301"/>
      <c r="M12" s="301"/>
      <c r="N12" s="300"/>
      <c r="O12" s="301"/>
      <c r="P12" s="300"/>
      <c r="Q12" s="314"/>
      <c r="R12" s="315"/>
      <c r="S12" s="315"/>
      <c r="T12" s="316"/>
      <c r="U12" s="314"/>
      <c r="V12" s="317"/>
      <c r="W12" s="316"/>
      <c r="X12" s="327"/>
    </row>
    <row r="13" spans="1:24" ht="15" x14ac:dyDescent="0.3">
      <c r="A13" s="220" t="s">
        <v>1592</v>
      </c>
      <c r="B13" s="221" t="s">
        <v>1795</v>
      </c>
      <c r="C13" s="221"/>
      <c r="D13" s="222"/>
      <c r="E13" s="328"/>
      <c r="F13" s="329"/>
      <c r="G13" s="329"/>
      <c r="H13" s="222"/>
      <c r="I13" s="329"/>
      <c r="J13" s="329"/>
      <c r="K13" s="222"/>
      <c r="L13" s="222"/>
      <c r="M13" s="222"/>
      <c r="N13" s="221"/>
      <c r="O13" s="222"/>
      <c r="P13" s="221"/>
      <c r="Q13" s="329"/>
      <c r="R13" s="330"/>
      <c r="S13" s="330"/>
      <c r="T13" s="331"/>
      <c r="U13" s="329"/>
      <c r="V13" s="332"/>
      <c r="W13" s="331"/>
      <c r="X13" s="333"/>
    </row>
    <row r="14" spans="1:24" ht="115.4" customHeight="1" x14ac:dyDescent="0.35">
      <c r="A14" s="303" t="s">
        <v>1773</v>
      </c>
      <c r="B14" s="303" t="s">
        <v>0</v>
      </c>
      <c r="C14" s="303" t="s">
        <v>1564</v>
      </c>
      <c r="D14" s="318" t="s">
        <v>1587</v>
      </c>
      <c r="E14" s="356" t="s">
        <v>1525</v>
      </c>
      <c r="F14" s="356" t="s">
        <v>1526</v>
      </c>
      <c r="G14" s="303" t="s">
        <v>1527</v>
      </c>
      <c r="H14" s="303" t="s">
        <v>1584</v>
      </c>
      <c r="I14" s="303" t="s">
        <v>1798</v>
      </c>
      <c r="J14" s="303" t="s">
        <v>1593</v>
      </c>
      <c r="K14" s="303" t="s">
        <v>1594</v>
      </c>
      <c r="L14" s="303" t="s">
        <v>1595</v>
      </c>
      <c r="M14" s="303" t="s">
        <v>1596</v>
      </c>
      <c r="N14" s="303" t="s">
        <v>1597</v>
      </c>
      <c r="O14" s="303" t="s">
        <v>1598</v>
      </c>
      <c r="P14" s="303" t="s">
        <v>1718</v>
      </c>
      <c r="Q14" s="319" t="s">
        <v>1811</v>
      </c>
      <c r="R14" s="319" t="s">
        <v>1812</v>
      </c>
      <c r="S14" s="320" t="s">
        <v>1719</v>
      </c>
      <c r="T14" s="303" t="s">
        <v>3</v>
      </c>
      <c r="U14" s="322" t="s">
        <v>1809</v>
      </c>
      <c r="V14" s="323" t="s">
        <v>1720</v>
      </c>
      <c r="W14" s="321" t="s">
        <v>1723</v>
      </c>
      <c r="X14" s="305" t="s">
        <v>1599</v>
      </c>
    </row>
    <row r="15" spans="1:24" x14ac:dyDescent="0.25">
      <c r="A15" s="337"/>
      <c r="C15" s="337"/>
      <c r="E15" s="380" t="str">
        <f>IFERROR((INDEX('(0) NAFSGL Installation List'!$D$3:$F$424, MATCH(D15,'(0) NAFSGL Installation List'!$E$3:$E$424,0), 1)), " ")</f>
        <v xml:space="preserve"> </v>
      </c>
      <c r="F15" s="380" t="str">
        <f>IFERROR(
  IF(
    INDEX('(0) NAFSGL Installation List'!$F$3:$F$424,
          MATCH($E15,'(0) NAFSGL Installation List'!$D$3:$D$424,0)
    )="OCONUS",
    INDEX('(0) NAFSGL Installation List'!$G$3:$G$424,
          MATCH($E15,'(0) NAFSGL Installation List'!$D$3:$D$424,0)
    ),
    IF(
      INDEX('(0) NAFSGL Installation List'!$F$3:$F$424,
            MATCH($E15,'(0) NAFSGL Installation List'!$D$3:$D$424,0)
      )="Expeditionary",
      IF(
        INDEX('(0) NAFSGL Installation List'!$H$3:$H$424,
              MATCH($E15,'(0) NAFSGL Installation List'!$D$3:$D$424,0)
        )="Not Applicable",
        INDEX('(0) NAFSGL Installation List'!$F$3:$F$424,
              MATCH($E15,'(0) NAFSGL Installation List'!$D$3:$D$424,0)
        ),
        INDEX('(0) NAFSGL Installation List'!$H$3:$H$424,
              MATCH($E15,'(0) NAFSGL Installation List'!$D$3:$D$424,0)
        )
      ),
      INDEX('(0) NAFSGL Installation List'!$F$3:$F$424,
            MATCH($E15,'(0) NAFSGL Installation List'!$D$3:$D$424,0)
      )
    )
  ),
"")</f>
        <v/>
      </c>
      <c r="G15" s="338"/>
      <c r="H15" s="339"/>
      <c r="I15" s="345"/>
      <c r="J15" s="262"/>
      <c r="K15" s="262"/>
      <c r="L15" s="340"/>
      <c r="M15" s="238"/>
      <c r="N15" s="340"/>
      <c r="O15" s="238"/>
      <c r="P15" s="341"/>
      <c r="Q15" s="262"/>
      <c r="R15" s="383">
        <f t="shared" ref="R15:R46" si="0">U15-Q15</f>
        <v>0</v>
      </c>
      <c r="S15" s="341"/>
      <c r="T15" s="265"/>
      <c r="U15" s="364"/>
      <c r="V15" s="234"/>
      <c r="W15" s="244"/>
      <c r="X15" s="38"/>
    </row>
    <row r="16" spans="1:24" x14ac:dyDescent="0.25">
      <c r="A16" s="337"/>
      <c r="C16" s="343"/>
      <c r="E16" s="380" t="str">
        <f>IFERROR((INDEX('(0) NAFSGL Installation List'!$D$3:$F$424, MATCH(D16,'(0) NAFSGL Installation List'!$E$3:$E$424,0), 1)), " ")</f>
        <v xml:space="preserve"> </v>
      </c>
      <c r="F16" s="380" t="str">
        <f>IFERROR(
  IF(
    INDEX('(0) NAFSGL Installation List'!$F$3:$F$424,
          MATCH($E16,'(0) NAFSGL Installation List'!$D$3:$D$424,0)
    )="OCONUS",
    INDEX('(0) NAFSGL Installation List'!$G$3:$G$424,
          MATCH($E16,'(0) NAFSGL Installation List'!$D$3:$D$424,0)
    ),
    IF(
      INDEX('(0) NAFSGL Installation List'!$F$3:$F$424,
            MATCH($E16,'(0) NAFSGL Installation List'!$D$3:$D$424,0)
      )="Expeditionary",
      IF(
        INDEX('(0) NAFSGL Installation List'!$H$3:$H$424,
              MATCH($E16,'(0) NAFSGL Installation List'!$D$3:$D$424,0)
        )="Not Applicable",
        INDEX('(0) NAFSGL Installation List'!$F$3:$F$424,
              MATCH($E16,'(0) NAFSGL Installation List'!$D$3:$D$424,0)
        ),
        INDEX('(0) NAFSGL Installation List'!$H$3:$H$424,
              MATCH($E16,'(0) NAFSGL Installation List'!$D$3:$D$424,0)
        )
      ),
      INDEX('(0) NAFSGL Installation List'!$F$3:$F$424,
            MATCH($E16,'(0) NAFSGL Installation List'!$D$3:$D$424,0)
      )
    )
  ),
"")</f>
        <v/>
      </c>
      <c r="G16" s="338"/>
      <c r="H16" s="339"/>
      <c r="I16" s="346"/>
      <c r="J16" s="262"/>
      <c r="K16" s="262"/>
      <c r="L16" s="340"/>
      <c r="M16" s="238"/>
      <c r="N16" s="340"/>
      <c r="O16" s="238"/>
      <c r="P16" s="341"/>
      <c r="Q16" s="262"/>
      <c r="R16" s="383">
        <f t="shared" si="0"/>
        <v>0</v>
      </c>
      <c r="S16" s="341"/>
      <c r="T16" s="265"/>
      <c r="U16" s="342"/>
      <c r="V16" s="342"/>
      <c r="W16" s="244"/>
      <c r="X16" s="38"/>
    </row>
    <row r="17" spans="1:24" x14ac:dyDescent="0.25">
      <c r="A17" s="337"/>
      <c r="C17" s="343"/>
      <c r="E17" s="380" t="str">
        <f>IFERROR((INDEX('(0) NAFSGL Installation List'!$D$3:$F$424, MATCH(D17,'(0) NAFSGL Installation List'!$E$3:$E$424,0), 1)), " ")</f>
        <v xml:space="preserve"> </v>
      </c>
      <c r="F17" s="380" t="str">
        <f>IFERROR(
  IF(
    INDEX('(0) NAFSGL Installation List'!$F$3:$F$424,
          MATCH($E17,'(0) NAFSGL Installation List'!$D$3:$D$424,0)
    )="OCONUS",
    INDEX('(0) NAFSGL Installation List'!$G$3:$G$424,
          MATCH($E17,'(0) NAFSGL Installation List'!$D$3:$D$424,0)
    ),
    IF(
      INDEX('(0) NAFSGL Installation List'!$F$3:$F$424,
            MATCH($E17,'(0) NAFSGL Installation List'!$D$3:$D$424,0)
      )="Expeditionary",
      IF(
        INDEX('(0) NAFSGL Installation List'!$H$3:$H$424,
              MATCH($E17,'(0) NAFSGL Installation List'!$D$3:$D$424,0)
        )="Not Applicable",
        INDEX('(0) NAFSGL Installation List'!$F$3:$F$424,
              MATCH($E17,'(0) NAFSGL Installation List'!$D$3:$D$424,0)
        ),
        INDEX('(0) NAFSGL Installation List'!$H$3:$H$424,
              MATCH($E17,'(0) NAFSGL Installation List'!$D$3:$D$424,0)
        )
      ),
      INDEX('(0) NAFSGL Installation List'!$F$3:$F$424,
            MATCH($E17,'(0) NAFSGL Installation List'!$D$3:$D$424,0)
      )
    )
  ),
"")</f>
        <v/>
      </c>
      <c r="G17" s="338"/>
      <c r="H17" s="339"/>
      <c r="I17" s="376"/>
      <c r="J17" s="262"/>
      <c r="K17" s="262"/>
      <c r="L17" s="340"/>
      <c r="M17" s="238"/>
      <c r="N17" s="340"/>
      <c r="O17" s="238"/>
      <c r="P17" s="341"/>
      <c r="Q17" s="262"/>
      <c r="R17" s="383">
        <f t="shared" si="0"/>
        <v>0</v>
      </c>
      <c r="S17" s="341"/>
      <c r="T17" s="265"/>
      <c r="U17" s="262"/>
      <c r="V17" s="344"/>
      <c r="W17" s="244"/>
      <c r="X17" s="38"/>
    </row>
    <row r="18" spans="1:24" x14ac:dyDescent="0.25">
      <c r="C18" s="29"/>
      <c r="E18" s="380" t="str">
        <f>IFERROR((INDEX('(0) NAFSGL Installation List'!$D$3:$F$424, MATCH(D18,'(0) NAFSGL Installation List'!$E$3:$E$424,0), 1)), " ")</f>
        <v xml:space="preserve"> </v>
      </c>
      <c r="F18" s="380" t="str">
        <f>IFERROR(
  IF(
    INDEX('(0) NAFSGL Installation List'!$F$3:$F$424,
          MATCH($E18,'(0) NAFSGL Installation List'!$D$3:$D$424,0)
    )="OCONUS",
    INDEX('(0) NAFSGL Installation List'!$G$3:$G$424,
          MATCH($E18,'(0) NAFSGL Installation List'!$D$3:$D$424,0)
    ),
    IF(
      INDEX('(0) NAFSGL Installation List'!$F$3:$F$424,
            MATCH($E18,'(0) NAFSGL Installation List'!$D$3:$D$424,0)
      )="Expeditionary",
      IF(
        INDEX('(0) NAFSGL Installation List'!$H$3:$H$424,
              MATCH($E18,'(0) NAFSGL Installation List'!$D$3:$D$424,0)
        )="Not Applicable",
        INDEX('(0) NAFSGL Installation List'!$F$3:$F$424,
              MATCH($E18,'(0) NAFSGL Installation List'!$D$3:$D$424,0)
        ),
        INDEX('(0) NAFSGL Installation List'!$H$3:$H$424,
              MATCH($E18,'(0) NAFSGL Installation List'!$D$3:$D$424,0)
        )
      ),
      INDEX('(0) NAFSGL Installation List'!$F$3:$F$424,
            MATCH($E18,'(0) NAFSGL Installation List'!$D$3:$D$424,0)
      )
    )
  ),
"")</f>
        <v/>
      </c>
      <c r="G18"/>
      <c r="H18" s="260"/>
      <c r="I18" s="239"/>
      <c r="J18" s="261"/>
      <c r="K18" s="241"/>
      <c r="L18" s="243"/>
      <c r="M18" s="238"/>
      <c r="N18" s="243"/>
      <c r="O18" s="238"/>
      <c r="P18" s="234"/>
      <c r="Q18" s="241"/>
      <c r="R18" s="383">
        <f t="shared" si="0"/>
        <v>0</v>
      </c>
      <c r="S18" s="234"/>
      <c r="T18" s="265"/>
      <c r="U18" s="244"/>
      <c r="V18" s="234"/>
      <c r="W18" s="244"/>
      <c r="X18" s="38"/>
    </row>
    <row r="19" spans="1:24" s="266" customFormat="1" x14ac:dyDescent="0.25">
      <c r="A19"/>
      <c r="B19"/>
      <c r="C19" s="29"/>
      <c r="D19"/>
      <c r="E19" s="380" t="str">
        <f>IFERROR((INDEX('(0) NAFSGL Installation List'!$D$3:$F$424, MATCH(D19,'(0) NAFSGL Installation List'!$E$3:$E$424,0), 1)), " ")</f>
        <v xml:space="preserve"> </v>
      </c>
      <c r="F19" s="380" t="str">
        <f>IFERROR(
  IF(
    INDEX('(0) NAFSGL Installation List'!$F$3:$F$424,
          MATCH($E19,'(0) NAFSGL Installation List'!$D$3:$D$424,0)
    )="OCONUS",
    INDEX('(0) NAFSGL Installation List'!$G$3:$G$424,
          MATCH($E19,'(0) NAFSGL Installation List'!$D$3:$D$424,0)
    ),
    IF(
      INDEX('(0) NAFSGL Installation List'!$F$3:$F$424,
            MATCH($E19,'(0) NAFSGL Installation List'!$D$3:$D$424,0)
      )="Expeditionary",
      IF(
        INDEX('(0) NAFSGL Installation List'!$H$3:$H$424,
              MATCH($E19,'(0) NAFSGL Installation List'!$D$3:$D$424,0)
        )="Not Applicable",
        INDEX('(0) NAFSGL Installation List'!$F$3:$F$424,
              MATCH($E19,'(0) NAFSGL Installation List'!$D$3:$D$424,0)
        ),
        INDEX('(0) NAFSGL Installation List'!$H$3:$H$424,
              MATCH($E19,'(0) NAFSGL Installation List'!$D$3:$D$424,0)
        )
      ),
      INDEX('(0) NAFSGL Installation List'!$F$3:$F$424,
            MATCH($E19,'(0) NAFSGL Installation List'!$D$3:$D$424,0)
      )
    )
  ),
"")</f>
        <v/>
      </c>
      <c r="G19"/>
      <c r="H19" s="260"/>
      <c r="I19" s="239"/>
      <c r="J19" s="261"/>
      <c r="K19" s="241"/>
      <c r="L19" s="243"/>
      <c r="M19" s="238"/>
      <c r="N19" s="243"/>
      <c r="O19" s="238"/>
      <c r="P19" s="234"/>
      <c r="Q19" s="241"/>
      <c r="R19" s="383">
        <f t="shared" si="0"/>
        <v>0</v>
      </c>
      <c r="S19" s="234"/>
      <c r="T19"/>
      <c r="U19" s="244"/>
      <c r="V19" s="234"/>
      <c r="W19" s="244"/>
      <c r="X19" s="38"/>
    </row>
    <row r="20" spans="1:24" s="266" customFormat="1" x14ac:dyDescent="0.25">
      <c r="A20" s="32"/>
      <c r="B20"/>
      <c r="C20" s="31"/>
      <c r="D20"/>
      <c r="E20" s="380" t="str">
        <f>IFERROR((INDEX('(0) NAFSGL Installation List'!$D$3:$F$424, MATCH(D20,'(0) NAFSGL Installation List'!$E$3:$E$424,0), 1)), " ")</f>
        <v xml:space="preserve"> </v>
      </c>
      <c r="F20" s="380" t="str">
        <f>IFERROR(
  IF(
    INDEX('(0) NAFSGL Installation List'!$F$3:$F$424,
          MATCH($E20,'(0) NAFSGL Installation List'!$D$3:$D$424,0)
    )="OCONUS",
    INDEX('(0) NAFSGL Installation List'!$G$3:$G$424,
          MATCH($E20,'(0) NAFSGL Installation List'!$D$3:$D$424,0)
    ),
    IF(
      INDEX('(0) NAFSGL Installation List'!$F$3:$F$424,
            MATCH($E20,'(0) NAFSGL Installation List'!$D$3:$D$424,0)
      )="Expeditionary",
      IF(
        INDEX('(0) NAFSGL Installation List'!$H$3:$H$424,
              MATCH($E20,'(0) NAFSGL Installation List'!$D$3:$D$424,0)
        )="Not Applicable",
        INDEX('(0) NAFSGL Installation List'!$F$3:$F$424,
              MATCH($E20,'(0) NAFSGL Installation List'!$D$3:$D$424,0)
        ),
        INDEX('(0) NAFSGL Installation List'!$H$3:$H$424,
              MATCH($E20,'(0) NAFSGL Installation List'!$D$3:$D$424,0)
        )
      ),
      INDEX('(0) NAFSGL Installation List'!$F$3:$F$424,
            MATCH($E20,'(0) NAFSGL Installation List'!$D$3:$D$424,0)
      )
    )
  ),
"")</f>
        <v/>
      </c>
      <c r="G20" s="32"/>
      <c r="H20" s="372"/>
      <c r="I20" s="246"/>
      <c r="J20" s="373"/>
      <c r="K20" s="241"/>
      <c r="L20" s="247"/>
      <c r="M20" s="238"/>
      <c r="N20" s="247"/>
      <c r="O20" s="238"/>
      <c r="P20" s="250"/>
      <c r="Q20" s="241"/>
      <c r="R20" s="383">
        <f t="shared" si="0"/>
        <v>0</v>
      </c>
      <c r="S20" s="250"/>
      <c r="T20"/>
      <c r="U20" s="374"/>
      <c r="V20" s="250"/>
      <c r="W20" s="374"/>
      <c r="X20" s="245"/>
    </row>
    <row r="21" spans="1:24" s="266" customFormat="1" x14ac:dyDescent="0.25">
      <c r="A21"/>
      <c r="B21"/>
      <c r="C21" s="29"/>
      <c r="D21"/>
      <c r="E21" s="380" t="str">
        <f>IFERROR((INDEX('(0) NAFSGL Installation List'!$D$3:$F$424, MATCH(D21,'(0) NAFSGL Installation List'!$E$3:$E$424,0), 1)), " ")</f>
        <v xml:space="preserve"> </v>
      </c>
      <c r="F21" s="380" t="str">
        <f>IFERROR(
  IF(
    INDEX('(0) NAFSGL Installation List'!$F$3:$F$424,
          MATCH($E21,'(0) NAFSGL Installation List'!$D$3:$D$424,0)
    )="OCONUS",
    INDEX('(0) NAFSGL Installation List'!$G$3:$G$424,
          MATCH($E21,'(0) NAFSGL Installation List'!$D$3:$D$424,0)
    ),
    IF(
      INDEX('(0) NAFSGL Installation List'!$F$3:$F$424,
            MATCH($E21,'(0) NAFSGL Installation List'!$D$3:$D$424,0)
      )="Expeditionary",
      IF(
        INDEX('(0) NAFSGL Installation List'!$H$3:$H$424,
              MATCH($E21,'(0) NAFSGL Installation List'!$D$3:$D$424,0)
        )="Not Applicable",
        INDEX('(0) NAFSGL Installation List'!$F$3:$F$424,
              MATCH($E21,'(0) NAFSGL Installation List'!$D$3:$D$424,0)
        ),
        INDEX('(0) NAFSGL Installation List'!$H$3:$H$424,
              MATCH($E21,'(0) NAFSGL Installation List'!$D$3:$D$424,0)
        )
      ),
      INDEX('(0) NAFSGL Installation List'!$F$3:$F$424,
            MATCH($E21,'(0) NAFSGL Installation List'!$D$3:$D$424,0)
      )
    )
  ),
"")</f>
        <v/>
      </c>
      <c r="G21"/>
      <c r="H21" s="260"/>
      <c r="I21" s="239"/>
      <c r="J21" s="261"/>
      <c r="K21" s="241"/>
      <c r="L21" s="243"/>
      <c r="M21" s="238"/>
      <c r="N21" s="243"/>
      <c r="O21" s="238"/>
      <c r="P21" s="234"/>
      <c r="Q21" s="241"/>
      <c r="R21" s="383">
        <f t="shared" si="0"/>
        <v>0</v>
      </c>
      <c r="S21" s="234"/>
      <c r="T21" s="265"/>
      <c r="U21" s="244"/>
      <c r="V21" s="234"/>
      <c r="W21" s="244"/>
      <c r="X21" s="38"/>
    </row>
    <row r="22" spans="1:24" x14ac:dyDescent="0.25">
      <c r="C22" s="29"/>
      <c r="E22" s="380" t="str">
        <f>IFERROR((INDEX('(0) NAFSGL Installation List'!$D$3:$F$424, MATCH(D22,'(0) NAFSGL Installation List'!$E$3:$E$424,0), 1)), " ")</f>
        <v xml:space="preserve"> </v>
      </c>
      <c r="F22" s="380" t="str">
        <f>IFERROR(
  IF(
    INDEX('(0) NAFSGL Installation List'!$F$3:$F$424,
          MATCH($E22,'(0) NAFSGL Installation List'!$D$3:$D$424,0)
    )="OCONUS",
    INDEX('(0) NAFSGL Installation List'!$G$3:$G$424,
          MATCH($E22,'(0) NAFSGL Installation List'!$D$3:$D$424,0)
    ),
    IF(
      INDEX('(0) NAFSGL Installation List'!$F$3:$F$424,
            MATCH($E22,'(0) NAFSGL Installation List'!$D$3:$D$424,0)
      )="Expeditionary",
      IF(
        INDEX('(0) NAFSGL Installation List'!$H$3:$H$424,
              MATCH($E22,'(0) NAFSGL Installation List'!$D$3:$D$424,0)
        )="Not Applicable",
        INDEX('(0) NAFSGL Installation List'!$F$3:$F$424,
              MATCH($E22,'(0) NAFSGL Installation List'!$D$3:$D$424,0)
        ),
        INDEX('(0) NAFSGL Installation List'!$H$3:$H$424,
              MATCH($E22,'(0) NAFSGL Installation List'!$D$3:$D$424,0)
        )
      ),
      INDEX('(0) NAFSGL Installation List'!$F$3:$F$424,
            MATCH($E22,'(0) NAFSGL Installation List'!$D$3:$D$424,0)
      )
    )
  ),
"")</f>
        <v/>
      </c>
      <c r="G22"/>
      <c r="H22" s="260"/>
      <c r="I22" s="239"/>
      <c r="J22" s="261"/>
      <c r="K22" s="241"/>
      <c r="L22" s="243"/>
      <c r="M22" s="238"/>
      <c r="N22" s="243"/>
      <c r="O22" s="238"/>
      <c r="P22" s="234"/>
      <c r="Q22" s="241"/>
      <c r="R22" s="383">
        <f t="shared" si="0"/>
        <v>0</v>
      </c>
      <c r="S22" s="234"/>
      <c r="T22" s="265"/>
      <c r="U22" s="244"/>
      <c r="V22" s="234"/>
      <c r="W22" s="244"/>
      <c r="X22" s="38"/>
    </row>
    <row r="23" spans="1:24" x14ac:dyDescent="0.25">
      <c r="C23" s="29"/>
      <c r="E23" s="380" t="str">
        <f>IFERROR((INDEX('(0) NAFSGL Installation List'!$D$3:$F$424, MATCH(D23,'(0) NAFSGL Installation List'!$E$3:$E$424,0), 1)), " ")</f>
        <v xml:space="preserve"> </v>
      </c>
      <c r="F23" s="380" t="str">
        <f>IFERROR(
  IF(
    INDEX('(0) NAFSGL Installation List'!$F$3:$F$424,
          MATCH($E23,'(0) NAFSGL Installation List'!$D$3:$D$424,0)
    )="OCONUS",
    INDEX('(0) NAFSGL Installation List'!$G$3:$G$424,
          MATCH($E23,'(0) NAFSGL Installation List'!$D$3:$D$424,0)
    ),
    IF(
      INDEX('(0) NAFSGL Installation List'!$F$3:$F$424,
            MATCH($E23,'(0) NAFSGL Installation List'!$D$3:$D$424,0)
      )="Expeditionary",
      IF(
        INDEX('(0) NAFSGL Installation List'!$H$3:$H$424,
              MATCH($E23,'(0) NAFSGL Installation List'!$D$3:$D$424,0)
        )="Not Applicable",
        INDEX('(0) NAFSGL Installation List'!$F$3:$F$424,
              MATCH($E23,'(0) NAFSGL Installation List'!$D$3:$D$424,0)
        ),
        INDEX('(0) NAFSGL Installation List'!$H$3:$H$424,
              MATCH($E23,'(0) NAFSGL Installation List'!$D$3:$D$424,0)
        )
      ),
      INDEX('(0) NAFSGL Installation List'!$F$3:$F$424,
            MATCH($E23,'(0) NAFSGL Installation List'!$D$3:$D$424,0)
      )
    )
  ),
"")</f>
        <v/>
      </c>
      <c r="G23"/>
      <c r="H23" s="260"/>
      <c r="I23" s="239"/>
      <c r="J23" s="261"/>
      <c r="K23" s="241"/>
      <c r="L23" s="243"/>
      <c r="M23" s="238"/>
      <c r="N23" s="243"/>
      <c r="O23" s="238"/>
      <c r="P23" s="234"/>
      <c r="Q23" s="241"/>
      <c r="R23" s="383">
        <f t="shared" si="0"/>
        <v>0</v>
      </c>
      <c r="S23" s="234"/>
      <c r="T23" s="265"/>
      <c r="U23" s="244"/>
      <c r="V23" s="234"/>
      <c r="W23" s="244"/>
      <c r="X23" s="38"/>
    </row>
    <row r="24" spans="1:24" x14ac:dyDescent="0.25">
      <c r="C24" s="29"/>
      <c r="E24" s="380" t="str">
        <f>IFERROR((INDEX('(0) NAFSGL Installation List'!$D$3:$F$424, MATCH(D24,'(0) NAFSGL Installation List'!$E$3:$E$424,0), 1)), " ")</f>
        <v xml:space="preserve"> </v>
      </c>
      <c r="F24" s="380" t="str">
        <f>IFERROR(
  IF(
    INDEX('(0) NAFSGL Installation List'!$F$3:$F$424,
          MATCH($E24,'(0) NAFSGL Installation List'!$D$3:$D$424,0)
    )="OCONUS",
    INDEX('(0) NAFSGL Installation List'!$G$3:$G$424,
          MATCH($E24,'(0) NAFSGL Installation List'!$D$3:$D$424,0)
    ),
    IF(
      INDEX('(0) NAFSGL Installation List'!$F$3:$F$424,
            MATCH($E24,'(0) NAFSGL Installation List'!$D$3:$D$424,0)
      )="Expeditionary",
      IF(
        INDEX('(0) NAFSGL Installation List'!$H$3:$H$424,
              MATCH($E24,'(0) NAFSGL Installation List'!$D$3:$D$424,0)
        )="Not Applicable",
        INDEX('(0) NAFSGL Installation List'!$F$3:$F$424,
              MATCH($E24,'(0) NAFSGL Installation List'!$D$3:$D$424,0)
        ),
        INDEX('(0) NAFSGL Installation List'!$H$3:$H$424,
              MATCH($E24,'(0) NAFSGL Installation List'!$D$3:$D$424,0)
        )
      ),
      INDEX('(0) NAFSGL Installation List'!$F$3:$F$424,
            MATCH($E24,'(0) NAFSGL Installation List'!$D$3:$D$424,0)
      )
    )
  ),
"")</f>
        <v/>
      </c>
      <c r="G24"/>
      <c r="H24" s="260"/>
      <c r="I24" s="239"/>
      <c r="J24" s="261"/>
      <c r="K24" s="241"/>
      <c r="L24" s="243"/>
      <c r="M24" s="238"/>
      <c r="N24" s="243"/>
      <c r="O24" s="238"/>
      <c r="P24" s="234"/>
      <c r="Q24" s="241"/>
      <c r="R24" s="383">
        <f t="shared" si="0"/>
        <v>0</v>
      </c>
      <c r="S24" s="234"/>
      <c r="T24" s="265"/>
      <c r="U24" s="244"/>
      <c r="V24" s="234"/>
      <c r="W24" s="244"/>
      <c r="X24" s="38"/>
    </row>
    <row r="25" spans="1:24" x14ac:dyDescent="0.25">
      <c r="C25" s="29"/>
      <c r="E25" s="380" t="str">
        <f>IFERROR((INDEX('(0) NAFSGL Installation List'!$D$3:$F$424, MATCH(D25,'(0) NAFSGL Installation List'!$E$3:$E$424,0), 1)), " ")</f>
        <v xml:space="preserve"> </v>
      </c>
      <c r="F25" s="380" t="str">
        <f>IFERROR(
  IF(
    INDEX('(0) NAFSGL Installation List'!$F$3:$F$424,
          MATCH($E25,'(0) NAFSGL Installation List'!$D$3:$D$424,0)
    )="OCONUS",
    INDEX('(0) NAFSGL Installation List'!$G$3:$G$424,
          MATCH($E25,'(0) NAFSGL Installation List'!$D$3:$D$424,0)
    ),
    IF(
      INDEX('(0) NAFSGL Installation List'!$F$3:$F$424,
            MATCH($E25,'(0) NAFSGL Installation List'!$D$3:$D$424,0)
      )="Expeditionary",
      IF(
        INDEX('(0) NAFSGL Installation List'!$H$3:$H$424,
              MATCH($E25,'(0) NAFSGL Installation List'!$D$3:$D$424,0)
        )="Not Applicable",
        INDEX('(0) NAFSGL Installation List'!$F$3:$F$424,
              MATCH($E25,'(0) NAFSGL Installation List'!$D$3:$D$424,0)
        ),
        INDEX('(0) NAFSGL Installation List'!$H$3:$H$424,
              MATCH($E25,'(0) NAFSGL Installation List'!$D$3:$D$424,0)
        )
      ),
      INDEX('(0) NAFSGL Installation List'!$F$3:$F$424,
            MATCH($E25,'(0) NAFSGL Installation List'!$D$3:$D$424,0)
      )
    )
  ),
"")</f>
        <v/>
      </c>
      <c r="G25"/>
      <c r="H25" s="260"/>
      <c r="I25" s="239"/>
      <c r="J25" s="261"/>
      <c r="K25" s="241"/>
      <c r="L25" s="243"/>
      <c r="M25" s="238"/>
      <c r="N25" s="243"/>
      <c r="O25" s="238"/>
      <c r="P25" s="234"/>
      <c r="Q25" s="241"/>
      <c r="R25" s="383">
        <f t="shared" si="0"/>
        <v>0</v>
      </c>
      <c r="S25" s="234"/>
      <c r="T25"/>
      <c r="U25" s="244"/>
      <c r="V25" s="234"/>
      <c r="W25" s="244"/>
      <c r="X25" s="38"/>
    </row>
    <row r="26" spans="1:24" x14ac:dyDescent="0.25">
      <c r="C26" s="29"/>
      <c r="E26" s="380" t="str">
        <f>IFERROR((INDEX('(0) NAFSGL Installation List'!$D$3:$F$424, MATCH(D26,'(0) NAFSGL Installation List'!$E$3:$E$424,0), 1)), " ")</f>
        <v xml:space="preserve"> </v>
      </c>
      <c r="F26" s="380" t="str">
        <f>IFERROR(
  IF(
    INDEX('(0) NAFSGL Installation List'!$F$3:$F$424,
          MATCH($E26,'(0) NAFSGL Installation List'!$D$3:$D$424,0)
    )="OCONUS",
    INDEX('(0) NAFSGL Installation List'!$G$3:$G$424,
          MATCH($E26,'(0) NAFSGL Installation List'!$D$3:$D$424,0)
    ),
    IF(
      INDEX('(0) NAFSGL Installation List'!$F$3:$F$424,
            MATCH($E26,'(0) NAFSGL Installation List'!$D$3:$D$424,0)
      )="Expeditionary",
      IF(
        INDEX('(0) NAFSGL Installation List'!$H$3:$H$424,
              MATCH($E26,'(0) NAFSGL Installation List'!$D$3:$D$424,0)
        )="Not Applicable",
        INDEX('(0) NAFSGL Installation List'!$F$3:$F$424,
              MATCH($E26,'(0) NAFSGL Installation List'!$D$3:$D$424,0)
        ),
        INDEX('(0) NAFSGL Installation List'!$H$3:$H$424,
              MATCH($E26,'(0) NAFSGL Installation List'!$D$3:$D$424,0)
        )
      ),
      INDEX('(0) NAFSGL Installation List'!$F$3:$F$424,
            MATCH($E26,'(0) NAFSGL Installation List'!$D$3:$D$424,0)
      )
    )
  ),
"")</f>
        <v/>
      </c>
      <c r="G26"/>
      <c r="H26" s="260"/>
      <c r="I26" s="239"/>
      <c r="J26" s="261"/>
      <c r="K26" s="241"/>
      <c r="L26" s="243"/>
      <c r="M26" s="238"/>
      <c r="N26" s="243"/>
      <c r="O26" s="238"/>
      <c r="P26" s="234"/>
      <c r="Q26" s="241"/>
      <c r="R26" s="383">
        <f t="shared" si="0"/>
        <v>0</v>
      </c>
      <c r="S26" s="234"/>
      <c r="T26"/>
      <c r="U26" s="244"/>
      <c r="V26" s="234"/>
      <c r="W26" s="244"/>
      <c r="X26" s="38"/>
    </row>
    <row r="27" spans="1:24" x14ac:dyDescent="0.25">
      <c r="C27" s="29"/>
      <c r="E27" s="380" t="str">
        <f>IFERROR((INDEX('(0) NAFSGL Installation List'!$D$3:$F$424, MATCH(D27,'(0) NAFSGL Installation List'!$E$3:$E$424,0), 1)), " ")</f>
        <v xml:space="preserve"> </v>
      </c>
      <c r="F27" s="380" t="str">
        <f>IFERROR(
  IF(
    INDEX('(0) NAFSGL Installation List'!$F$3:$F$424,
          MATCH($E27,'(0) NAFSGL Installation List'!$D$3:$D$424,0)
    )="OCONUS",
    INDEX('(0) NAFSGL Installation List'!$G$3:$G$424,
          MATCH($E27,'(0) NAFSGL Installation List'!$D$3:$D$424,0)
    ),
    IF(
      INDEX('(0) NAFSGL Installation List'!$F$3:$F$424,
            MATCH($E27,'(0) NAFSGL Installation List'!$D$3:$D$424,0)
      )="Expeditionary",
      IF(
        INDEX('(0) NAFSGL Installation List'!$H$3:$H$424,
              MATCH($E27,'(0) NAFSGL Installation List'!$D$3:$D$424,0)
        )="Not Applicable",
        INDEX('(0) NAFSGL Installation List'!$F$3:$F$424,
              MATCH($E27,'(0) NAFSGL Installation List'!$D$3:$D$424,0)
        ),
        INDEX('(0) NAFSGL Installation List'!$H$3:$H$424,
              MATCH($E27,'(0) NAFSGL Installation List'!$D$3:$D$424,0)
        )
      ),
      INDEX('(0) NAFSGL Installation List'!$F$3:$F$424,
            MATCH($E27,'(0) NAFSGL Installation List'!$D$3:$D$424,0)
      )
    )
  ),
"")</f>
        <v/>
      </c>
      <c r="G27"/>
      <c r="H27" s="260"/>
      <c r="I27" s="239"/>
      <c r="J27" s="261"/>
      <c r="K27" s="241"/>
      <c r="L27" s="243"/>
      <c r="M27" s="238"/>
      <c r="N27" s="243"/>
      <c r="O27" s="238"/>
      <c r="P27" s="234"/>
      <c r="Q27" s="241"/>
      <c r="R27" s="383">
        <f t="shared" si="0"/>
        <v>0</v>
      </c>
      <c r="S27" s="234"/>
      <c r="T27" s="265"/>
      <c r="U27" s="244"/>
      <c r="V27" s="234"/>
      <c r="W27" s="244"/>
      <c r="X27" s="38"/>
    </row>
    <row r="28" spans="1:24" x14ac:dyDescent="0.25">
      <c r="C28" s="29"/>
      <c r="E28" s="380" t="str">
        <f>IFERROR((INDEX('(0) NAFSGL Installation List'!$D$3:$F$424, MATCH(D28,'(0) NAFSGL Installation List'!$E$3:$E$424,0), 1)), " ")</f>
        <v xml:space="preserve"> </v>
      </c>
      <c r="F28" s="380" t="str">
        <f>IFERROR(
  IF(
    INDEX('(0) NAFSGL Installation List'!$F$3:$F$424,
          MATCH($E28,'(0) NAFSGL Installation List'!$D$3:$D$424,0)
    )="OCONUS",
    INDEX('(0) NAFSGL Installation List'!$G$3:$G$424,
          MATCH($E28,'(0) NAFSGL Installation List'!$D$3:$D$424,0)
    ),
    IF(
      INDEX('(0) NAFSGL Installation List'!$F$3:$F$424,
            MATCH($E28,'(0) NAFSGL Installation List'!$D$3:$D$424,0)
      )="Expeditionary",
      IF(
        INDEX('(0) NAFSGL Installation List'!$H$3:$H$424,
              MATCH($E28,'(0) NAFSGL Installation List'!$D$3:$D$424,0)
        )="Not Applicable",
        INDEX('(0) NAFSGL Installation List'!$F$3:$F$424,
              MATCH($E28,'(0) NAFSGL Installation List'!$D$3:$D$424,0)
        ),
        INDEX('(0) NAFSGL Installation List'!$H$3:$H$424,
              MATCH($E28,'(0) NAFSGL Installation List'!$D$3:$D$424,0)
        )
      ),
      INDEX('(0) NAFSGL Installation List'!$F$3:$F$424,
            MATCH($E28,'(0) NAFSGL Installation List'!$D$3:$D$424,0)
      )
    )
  ),
"")</f>
        <v/>
      </c>
      <c r="G28"/>
      <c r="H28" s="260"/>
      <c r="I28" s="239"/>
      <c r="J28" s="261"/>
      <c r="K28" s="241"/>
      <c r="L28" s="243"/>
      <c r="M28" s="238"/>
      <c r="N28" s="243"/>
      <c r="O28" s="238"/>
      <c r="P28" s="234"/>
      <c r="Q28" s="241"/>
      <c r="R28" s="383">
        <f t="shared" si="0"/>
        <v>0</v>
      </c>
      <c r="T28" s="265"/>
      <c r="U28" s="244"/>
      <c r="V28" s="234"/>
      <c r="W28" s="244"/>
      <c r="X28" s="38"/>
    </row>
    <row r="29" spans="1:24" x14ac:dyDescent="0.25">
      <c r="C29" s="29"/>
      <c r="E29" s="380" t="str">
        <f>IFERROR((INDEX('(0) NAFSGL Installation List'!$D$3:$F$424, MATCH(D29,'(0) NAFSGL Installation List'!$E$3:$E$424,0), 1)), " ")</f>
        <v xml:space="preserve"> </v>
      </c>
      <c r="F29" s="380" t="str">
        <f>IFERROR(
  IF(
    INDEX('(0) NAFSGL Installation List'!$F$3:$F$424,
          MATCH($E29,'(0) NAFSGL Installation List'!$D$3:$D$424,0)
    )="OCONUS",
    INDEX('(0) NAFSGL Installation List'!$G$3:$G$424,
          MATCH($E29,'(0) NAFSGL Installation List'!$D$3:$D$424,0)
    ),
    IF(
      INDEX('(0) NAFSGL Installation List'!$F$3:$F$424,
            MATCH($E29,'(0) NAFSGL Installation List'!$D$3:$D$424,0)
      )="Expeditionary",
      IF(
        INDEX('(0) NAFSGL Installation List'!$H$3:$H$424,
              MATCH($E29,'(0) NAFSGL Installation List'!$D$3:$D$424,0)
        )="Not Applicable",
        INDEX('(0) NAFSGL Installation List'!$F$3:$F$424,
              MATCH($E29,'(0) NAFSGL Installation List'!$D$3:$D$424,0)
        ),
        INDEX('(0) NAFSGL Installation List'!$H$3:$H$424,
              MATCH($E29,'(0) NAFSGL Installation List'!$D$3:$D$424,0)
        )
      ),
      INDEX('(0) NAFSGL Installation List'!$F$3:$F$424,
            MATCH($E29,'(0) NAFSGL Installation List'!$D$3:$D$424,0)
      )
    )
  ),
"")</f>
        <v/>
      </c>
      <c r="G29"/>
      <c r="H29" s="260"/>
      <c r="I29" s="239"/>
      <c r="J29" s="261"/>
      <c r="K29" s="241"/>
      <c r="L29" s="243"/>
      <c r="M29" s="238"/>
      <c r="N29" s="243"/>
      <c r="O29" s="238"/>
      <c r="P29" s="234"/>
      <c r="Q29" s="241"/>
      <c r="R29" s="383">
        <f t="shared" si="0"/>
        <v>0</v>
      </c>
      <c r="S29" s="234"/>
      <c r="T29"/>
      <c r="U29" s="244"/>
      <c r="V29" s="234"/>
      <c r="W29" s="244"/>
      <c r="X29" s="38"/>
    </row>
    <row r="30" spans="1:24" x14ac:dyDescent="0.25">
      <c r="C30" s="29"/>
      <c r="E30" s="380" t="str">
        <f>IFERROR((INDEX('(0) NAFSGL Installation List'!$D$3:$F$424, MATCH(D30,'(0) NAFSGL Installation List'!$E$3:$E$424,0), 1)), " ")</f>
        <v xml:space="preserve"> </v>
      </c>
      <c r="F30" s="380" t="str">
        <f>IFERROR(
  IF(
    INDEX('(0) NAFSGL Installation List'!$F$3:$F$424,
          MATCH($E30,'(0) NAFSGL Installation List'!$D$3:$D$424,0)
    )="OCONUS",
    INDEX('(0) NAFSGL Installation List'!$G$3:$G$424,
          MATCH($E30,'(0) NAFSGL Installation List'!$D$3:$D$424,0)
    ),
    IF(
      INDEX('(0) NAFSGL Installation List'!$F$3:$F$424,
            MATCH($E30,'(0) NAFSGL Installation List'!$D$3:$D$424,0)
      )="Expeditionary",
      IF(
        INDEX('(0) NAFSGL Installation List'!$H$3:$H$424,
              MATCH($E30,'(0) NAFSGL Installation List'!$D$3:$D$424,0)
        )="Not Applicable",
        INDEX('(0) NAFSGL Installation List'!$F$3:$F$424,
              MATCH($E30,'(0) NAFSGL Installation List'!$D$3:$D$424,0)
        ),
        INDEX('(0) NAFSGL Installation List'!$H$3:$H$424,
              MATCH($E30,'(0) NAFSGL Installation List'!$D$3:$D$424,0)
        )
      ),
      INDEX('(0) NAFSGL Installation List'!$F$3:$F$424,
            MATCH($E30,'(0) NAFSGL Installation List'!$D$3:$D$424,0)
      )
    )
  ),
"")</f>
        <v/>
      </c>
      <c r="G30"/>
      <c r="H30" s="260"/>
      <c r="I30" s="239"/>
      <c r="J30" s="261"/>
      <c r="K30" s="241"/>
      <c r="L30" s="243"/>
      <c r="M30" s="238"/>
      <c r="N30" s="243"/>
      <c r="O30" s="238"/>
      <c r="P30" s="234"/>
      <c r="Q30" s="241"/>
      <c r="R30" s="383">
        <f t="shared" si="0"/>
        <v>0</v>
      </c>
      <c r="S30" s="234"/>
      <c r="T30"/>
      <c r="U30" s="244"/>
      <c r="V30" s="234"/>
      <c r="W30" s="244"/>
      <c r="X30" s="38"/>
    </row>
    <row r="31" spans="1:24" x14ac:dyDescent="0.25">
      <c r="C31" s="29"/>
      <c r="E31" s="380" t="str">
        <f>IFERROR((INDEX('(0) NAFSGL Installation List'!$D$3:$F$424, MATCH(D31,'(0) NAFSGL Installation List'!$E$3:$E$424,0), 1)), " ")</f>
        <v xml:space="preserve"> </v>
      </c>
      <c r="F31" s="380" t="str">
        <f>IFERROR(
  IF(
    INDEX('(0) NAFSGL Installation List'!$F$3:$F$424,
          MATCH($E31,'(0) NAFSGL Installation List'!$D$3:$D$424,0)
    )="OCONUS",
    INDEX('(0) NAFSGL Installation List'!$G$3:$G$424,
          MATCH($E31,'(0) NAFSGL Installation List'!$D$3:$D$424,0)
    ),
    IF(
      INDEX('(0) NAFSGL Installation List'!$F$3:$F$424,
            MATCH($E31,'(0) NAFSGL Installation List'!$D$3:$D$424,0)
      )="Expeditionary",
      IF(
        INDEX('(0) NAFSGL Installation List'!$H$3:$H$424,
              MATCH($E31,'(0) NAFSGL Installation List'!$D$3:$D$424,0)
        )="Not Applicable",
        INDEX('(0) NAFSGL Installation List'!$F$3:$F$424,
              MATCH($E31,'(0) NAFSGL Installation List'!$D$3:$D$424,0)
        ),
        INDEX('(0) NAFSGL Installation List'!$H$3:$H$424,
              MATCH($E31,'(0) NAFSGL Installation List'!$D$3:$D$424,0)
        )
      ),
      INDEX('(0) NAFSGL Installation List'!$F$3:$F$424,
            MATCH($E31,'(0) NAFSGL Installation List'!$D$3:$D$424,0)
      )
    )
  ),
"")</f>
        <v/>
      </c>
      <c r="G31"/>
      <c r="H31" s="260"/>
      <c r="I31" s="239"/>
      <c r="J31" s="261"/>
      <c r="K31" s="241"/>
      <c r="L31" s="243"/>
      <c r="M31" s="238"/>
      <c r="N31" s="243"/>
      <c r="O31" s="238"/>
      <c r="P31" s="234"/>
      <c r="Q31" s="241"/>
      <c r="R31" s="383">
        <f t="shared" si="0"/>
        <v>0</v>
      </c>
      <c r="S31" s="234"/>
      <c r="T31" s="265"/>
      <c r="U31" s="244"/>
      <c r="V31" s="234"/>
      <c r="W31" s="244"/>
      <c r="X31" s="38"/>
    </row>
    <row r="32" spans="1:24" x14ac:dyDescent="0.25">
      <c r="C32" s="29"/>
      <c r="E32" s="380" t="str">
        <f>IFERROR((INDEX('(0) NAFSGL Installation List'!$D$3:$F$424, MATCH(D32,'(0) NAFSGL Installation List'!$E$3:$E$424,0), 1)), " ")</f>
        <v xml:space="preserve"> </v>
      </c>
      <c r="F32" s="380" t="str">
        <f>IFERROR(
  IF(
    INDEX('(0) NAFSGL Installation List'!$F$3:$F$424,
          MATCH($E32,'(0) NAFSGL Installation List'!$D$3:$D$424,0)
    )="OCONUS",
    INDEX('(0) NAFSGL Installation List'!$G$3:$G$424,
          MATCH($E32,'(0) NAFSGL Installation List'!$D$3:$D$424,0)
    ),
    IF(
      INDEX('(0) NAFSGL Installation List'!$F$3:$F$424,
            MATCH($E32,'(0) NAFSGL Installation List'!$D$3:$D$424,0)
      )="Expeditionary",
      IF(
        INDEX('(0) NAFSGL Installation List'!$H$3:$H$424,
              MATCH($E32,'(0) NAFSGL Installation List'!$D$3:$D$424,0)
        )="Not Applicable",
        INDEX('(0) NAFSGL Installation List'!$F$3:$F$424,
              MATCH($E32,'(0) NAFSGL Installation List'!$D$3:$D$424,0)
        ),
        INDEX('(0) NAFSGL Installation List'!$H$3:$H$424,
              MATCH($E32,'(0) NAFSGL Installation List'!$D$3:$D$424,0)
        )
      ),
      INDEX('(0) NAFSGL Installation List'!$F$3:$F$424,
            MATCH($E32,'(0) NAFSGL Installation List'!$D$3:$D$424,0)
      )
    )
  ),
"")</f>
        <v/>
      </c>
      <c r="G32"/>
      <c r="H32" s="260"/>
      <c r="I32" s="239"/>
      <c r="J32" s="261"/>
      <c r="K32" s="241"/>
      <c r="L32" s="243"/>
      <c r="M32" s="238"/>
      <c r="N32" s="243"/>
      <c r="O32" s="238"/>
      <c r="P32" s="234"/>
      <c r="Q32" s="241"/>
      <c r="R32" s="383">
        <f t="shared" si="0"/>
        <v>0</v>
      </c>
      <c r="S32" s="234"/>
      <c r="T32" s="265"/>
      <c r="U32" s="244"/>
      <c r="V32" s="234"/>
      <c r="W32" s="244"/>
      <c r="X32" s="38"/>
    </row>
    <row r="33" spans="3:24" x14ac:dyDescent="0.25">
      <c r="C33" s="29"/>
      <c r="E33" s="380" t="str">
        <f>IFERROR((INDEX('(0) NAFSGL Installation List'!$D$3:$F$424, MATCH(D33,'(0) NAFSGL Installation List'!$E$3:$E$424,0), 1)), " ")</f>
        <v xml:space="preserve"> </v>
      </c>
      <c r="F33" s="380" t="str">
        <f>IFERROR(
  IF(
    INDEX('(0) NAFSGL Installation List'!$F$3:$F$424,
          MATCH($E33,'(0) NAFSGL Installation List'!$D$3:$D$424,0)
    )="OCONUS",
    INDEX('(0) NAFSGL Installation List'!$G$3:$G$424,
          MATCH($E33,'(0) NAFSGL Installation List'!$D$3:$D$424,0)
    ),
    IF(
      INDEX('(0) NAFSGL Installation List'!$F$3:$F$424,
            MATCH($E33,'(0) NAFSGL Installation List'!$D$3:$D$424,0)
      )="Expeditionary",
      IF(
        INDEX('(0) NAFSGL Installation List'!$H$3:$H$424,
              MATCH($E33,'(0) NAFSGL Installation List'!$D$3:$D$424,0)
        )="Not Applicable",
        INDEX('(0) NAFSGL Installation List'!$F$3:$F$424,
              MATCH($E33,'(0) NAFSGL Installation List'!$D$3:$D$424,0)
        ),
        INDEX('(0) NAFSGL Installation List'!$H$3:$H$424,
              MATCH($E33,'(0) NAFSGL Installation List'!$D$3:$D$424,0)
        )
      ),
      INDEX('(0) NAFSGL Installation List'!$F$3:$F$424,
            MATCH($E33,'(0) NAFSGL Installation List'!$D$3:$D$424,0)
      )
    )
  ),
"")</f>
        <v/>
      </c>
      <c r="G33"/>
      <c r="H33" s="260"/>
      <c r="I33" s="239"/>
      <c r="J33" s="261"/>
      <c r="K33" s="241"/>
      <c r="L33" s="243"/>
      <c r="M33" s="238"/>
      <c r="N33" s="243"/>
      <c r="O33" s="238"/>
      <c r="P33" s="234"/>
      <c r="Q33" s="241"/>
      <c r="R33" s="383">
        <f t="shared" si="0"/>
        <v>0</v>
      </c>
      <c r="S33" s="234"/>
      <c r="T33" s="265"/>
      <c r="U33" s="244"/>
      <c r="V33" s="234"/>
      <c r="W33" s="244"/>
      <c r="X33" s="38"/>
    </row>
    <row r="34" spans="3:24" x14ac:dyDescent="0.25">
      <c r="C34" s="29"/>
      <c r="E34" s="380" t="str">
        <f>IFERROR((INDEX('(0) NAFSGL Installation List'!$D$3:$F$424, MATCH(D34,'(0) NAFSGL Installation List'!$E$3:$E$424,0), 1)), " ")</f>
        <v xml:space="preserve"> </v>
      </c>
      <c r="F34" s="380" t="str">
        <f>IFERROR(
  IF(
    INDEX('(0) NAFSGL Installation List'!$F$3:$F$424,
          MATCH($E34,'(0) NAFSGL Installation List'!$D$3:$D$424,0)
    )="OCONUS",
    INDEX('(0) NAFSGL Installation List'!$G$3:$G$424,
          MATCH($E34,'(0) NAFSGL Installation List'!$D$3:$D$424,0)
    ),
    IF(
      INDEX('(0) NAFSGL Installation List'!$F$3:$F$424,
            MATCH($E34,'(0) NAFSGL Installation List'!$D$3:$D$424,0)
      )="Expeditionary",
      IF(
        INDEX('(0) NAFSGL Installation List'!$H$3:$H$424,
              MATCH($E34,'(0) NAFSGL Installation List'!$D$3:$D$424,0)
        )="Not Applicable",
        INDEX('(0) NAFSGL Installation List'!$F$3:$F$424,
              MATCH($E34,'(0) NAFSGL Installation List'!$D$3:$D$424,0)
        ),
        INDEX('(0) NAFSGL Installation List'!$H$3:$H$424,
              MATCH($E34,'(0) NAFSGL Installation List'!$D$3:$D$424,0)
        )
      ),
      INDEX('(0) NAFSGL Installation List'!$F$3:$F$424,
            MATCH($E34,'(0) NAFSGL Installation List'!$D$3:$D$424,0)
      )
    )
  ),
"")</f>
        <v/>
      </c>
      <c r="G34"/>
      <c r="H34" s="260"/>
      <c r="I34" s="239"/>
      <c r="J34" s="261"/>
      <c r="K34" s="241"/>
      <c r="L34" s="243"/>
      <c r="M34" s="238"/>
      <c r="N34" s="243"/>
      <c r="O34" s="238"/>
      <c r="P34" s="234"/>
      <c r="Q34" s="241"/>
      <c r="R34" s="383">
        <f t="shared" si="0"/>
        <v>0</v>
      </c>
      <c r="S34" s="234"/>
      <c r="T34" s="265"/>
      <c r="U34" s="244"/>
      <c r="V34" s="234"/>
      <c r="W34" s="244"/>
      <c r="X34" s="38"/>
    </row>
    <row r="35" spans="3:24" x14ac:dyDescent="0.25">
      <c r="C35" s="29"/>
      <c r="E35" s="380" t="str">
        <f>IFERROR((INDEX('(0) NAFSGL Installation List'!$D$3:$F$424, MATCH(D35,'(0) NAFSGL Installation List'!$E$3:$E$424,0), 1)), " ")</f>
        <v xml:space="preserve"> </v>
      </c>
      <c r="F35" s="380" t="str">
        <f>IFERROR(
  IF(
    INDEX('(0) NAFSGL Installation List'!$F$3:$F$424,
          MATCH($E35,'(0) NAFSGL Installation List'!$D$3:$D$424,0)
    )="OCONUS",
    INDEX('(0) NAFSGL Installation List'!$G$3:$G$424,
          MATCH($E35,'(0) NAFSGL Installation List'!$D$3:$D$424,0)
    ),
    IF(
      INDEX('(0) NAFSGL Installation List'!$F$3:$F$424,
            MATCH($E35,'(0) NAFSGL Installation List'!$D$3:$D$424,0)
      )="Expeditionary",
      IF(
        INDEX('(0) NAFSGL Installation List'!$H$3:$H$424,
              MATCH($E35,'(0) NAFSGL Installation List'!$D$3:$D$424,0)
        )="Not Applicable",
        INDEX('(0) NAFSGL Installation List'!$F$3:$F$424,
              MATCH($E35,'(0) NAFSGL Installation List'!$D$3:$D$424,0)
        ),
        INDEX('(0) NAFSGL Installation List'!$H$3:$H$424,
              MATCH($E35,'(0) NAFSGL Installation List'!$D$3:$D$424,0)
        )
      ),
      INDEX('(0) NAFSGL Installation List'!$F$3:$F$424,
            MATCH($E35,'(0) NAFSGL Installation List'!$D$3:$D$424,0)
      )
    )
  ),
"")</f>
        <v/>
      </c>
      <c r="G35"/>
      <c r="H35" s="260"/>
      <c r="I35" s="239"/>
      <c r="J35" s="261"/>
      <c r="K35" s="241"/>
      <c r="L35" s="243"/>
      <c r="M35" s="238"/>
      <c r="N35" s="243"/>
      <c r="O35" s="238"/>
      <c r="P35" s="234"/>
      <c r="Q35" s="241"/>
      <c r="R35" s="383">
        <f t="shared" si="0"/>
        <v>0</v>
      </c>
      <c r="S35" s="234"/>
      <c r="T35"/>
      <c r="U35" s="244"/>
      <c r="V35" s="234"/>
      <c r="W35" s="244"/>
      <c r="X35" s="38"/>
    </row>
    <row r="36" spans="3:24" x14ac:dyDescent="0.25">
      <c r="C36" s="29"/>
      <c r="E36" s="380" t="str">
        <f>IFERROR((INDEX('(0) NAFSGL Installation List'!$D$3:$F$424, MATCH(D36,'(0) NAFSGL Installation List'!$E$3:$E$424,0), 1)), " ")</f>
        <v xml:space="preserve"> </v>
      </c>
      <c r="F36" s="380" t="str">
        <f>IFERROR(
  IF(
    INDEX('(0) NAFSGL Installation List'!$F$3:$F$424,
          MATCH($E36,'(0) NAFSGL Installation List'!$D$3:$D$424,0)
    )="OCONUS",
    INDEX('(0) NAFSGL Installation List'!$G$3:$G$424,
          MATCH($E36,'(0) NAFSGL Installation List'!$D$3:$D$424,0)
    ),
    IF(
      INDEX('(0) NAFSGL Installation List'!$F$3:$F$424,
            MATCH($E36,'(0) NAFSGL Installation List'!$D$3:$D$424,0)
      )="Expeditionary",
      IF(
        INDEX('(0) NAFSGL Installation List'!$H$3:$H$424,
              MATCH($E36,'(0) NAFSGL Installation List'!$D$3:$D$424,0)
        )="Not Applicable",
        INDEX('(0) NAFSGL Installation List'!$F$3:$F$424,
              MATCH($E36,'(0) NAFSGL Installation List'!$D$3:$D$424,0)
        ),
        INDEX('(0) NAFSGL Installation List'!$H$3:$H$424,
              MATCH($E36,'(0) NAFSGL Installation List'!$D$3:$D$424,0)
        )
      ),
      INDEX('(0) NAFSGL Installation List'!$F$3:$F$424,
            MATCH($E36,'(0) NAFSGL Installation List'!$D$3:$D$424,0)
      )
    )
  ),
"")</f>
        <v/>
      </c>
      <c r="G36"/>
      <c r="H36" s="260"/>
      <c r="I36" s="239"/>
      <c r="J36" s="261"/>
      <c r="K36" s="241"/>
      <c r="L36" s="243"/>
      <c r="M36" s="238"/>
      <c r="N36" s="243"/>
      <c r="O36" s="238"/>
      <c r="P36" s="234"/>
      <c r="Q36" s="241"/>
      <c r="R36" s="383">
        <f t="shared" si="0"/>
        <v>0</v>
      </c>
      <c r="S36" s="234"/>
      <c r="T36"/>
      <c r="U36" s="244"/>
      <c r="V36" s="234"/>
      <c r="W36" s="244"/>
      <c r="X36" s="38"/>
    </row>
    <row r="37" spans="3:24" x14ac:dyDescent="0.25">
      <c r="C37" s="29"/>
      <c r="E37" s="380" t="str">
        <f>IFERROR((INDEX('(0) NAFSGL Installation List'!$D$3:$F$424, MATCH(D37,'(0) NAFSGL Installation List'!$E$3:$E$424,0), 1)), " ")</f>
        <v xml:space="preserve"> </v>
      </c>
      <c r="F37" s="380" t="str">
        <f>IFERROR(
  IF(
    INDEX('(0) NAFSGL Installation List'!$F$3:$F$424,
          MATCH($E37,'(0) NAFSGL Installation List'!$D$3:$D$424,0)
    )="OCONUS",
    INDEX('(0) NAFSGL Installation List'!$G$3:$G$424,
          MATCH($E37,'(0) NAFSGL Installation List'!$D$3:$D$424,0)
    ),
    IF(
      INDEX('(0) NAFSGL Installation List'!$F$3:$F$424,
            MATCH($E37,'(0) NAFSGL Installation List'!$D$3:$D$424,0)
      )="Expeditionary",
      IF(
        INDEX('(0) NAFSGL Installation List'!$H$3:$H$424,
              MATCH($E37,'(0) NAFSGL Installation List'!$D$3:$D$424,0)
        )="Not Applicable",
        INDEX('(0) NAFSGL Installation List'!$F$3:$F$424,
              MATCH($E37,'(0) NAFSGL Installation List'!$D$3:$D$424,0)
        ),
        INDEX('(0) NAFSGL Installation List'!$H$3:$H$424,
              MATCH($E37,'(0) NAFSGL Installation List'!$D$3:$D$424,0)
        )
      ),
      INDEX('(0) NAFSGL Installation List'!$F$3:$F$424,
            MATCH($E37,'(0) NAFSGL Installation List'!$D$3:$D$424,0)
      )
    )
  ),
"")</f>
        <v/>
      </c>
      <c r="G37"/>
      <c r="H37" s="260"/>
      <c r="I37" s="239"/>
      <c r="J37" s="261"/>
      <c r="K37" s="241"/>
      <c r="L37" s="243"/>
      <c r="M37" s="238"/>
      <c r="N37" s="243"/>
      <c r="O37" s="238"/>
      <c r="P37" s="234"/>
      <c r="Q37" s="241"/>
      <c r="R37" s="383">
        <f t="shared" si="0"/>
        <v>0</v>
      </c>
      <c r="S37" s="234"/>
      <c r="T37" s="265"/>
      <c r="U37" s="244"/>
      <c r="V37" s="234"/>
      <c r="W37" s="244"/>
      <c r="X37" s="38"/>
    </row>
    <row r="38" spans="3:24" x14ac:dyDescent="0.25">
      <c r="C38" s="29"/>
      <c r="E38" s="380" t="str">
        <f>IFERROR((INDEX('(0) NAFSGL Installation List'!$D$3:$F$424, MATCH(D38,'(0) NAFSGL Installation List'!$E$3:$E$424,0), 1)), " ")</f>
        <v xml:space="preserve"> </v>
      </c>
      <c r="F38" s="380" t="str">
        <f>IFERROR(
  IF(
    INDEX('(0) NAFSGL Installation List'!$F$3:$F$424,
          MATCH($E38,'(0) NAFSGL Installation List'!$D$3:$D$424,0)
    )="OCONUS",
    INDEX('(0) NAFSGL Installation List'!$G$3:$G$424,
          MATCH($E38,'(0) NAFSGL Installation List'!$D$3:$D$424,0)
    ),
    IF(
      INDEX('(0) NAFSGL Installation List'!$F$3:$F$424,
            MATCH($E38,'(0) NAFSGL Installation List'!$D$3:$D$424,0)
      )="Expeditionary",
      IF(
        INDEX('(0) NAFSGL Installation List'!$H$3:$H$424,
              MATCH($E38,'(0) NAFSGL Installation List'!$D$3:$D$424,0)
        )="Not Applicable",
        INDEX('(0) NAFSGL Installation List'!$F$3:$F$424,
              MATCH($E38,'(0) NAFSGL Installation List'!$D$3:$D$424,0)
        ),
        INDEX('(0) NAFSGL Installation List'!$H$3:$H$424,
              MATCH($E38,'(0) NAFSGL Installation List'!$D$3:$D$424,0)
        )
      ),
      INDEX('(0) NAFSGL Installation List'!$F$3:$F$424,
            MATCH($E38,'(0) NAFSGL Installation List'!$D$3:$D$424,0)
      )
    )
  ),
"")</f>
        <v/>
      </c>
      <c r="G38"/>
      <c r="H38" s="260"/>
      <c r="I38" s="239"/>
      <c r="J38" s="261"/>
      <c r="K38" s="241"/>
      <c r="L38" s="243"/>
      <c r="M38" s="238"/>
      <c r="N38" s="243"/>
      <c r="O38" s="238"/>
      <c r="P38" s="234"/>
      <c r="Q38" s="241"/>
      <c r="R38" s="383">
        <f t="shared" si="0"/>
        <v>0</v>
      </c>
      <c r="S38" s="234"/>
      <c r="T38" s="265"/>
      <c r="U38" s="244"/>
      <c r="V38" s="234"/>
      <c r="W38" s="244"/>
      <c r="X38" s="38"/>
    </row>
    <row r="39" spans="3:24" x14ac:dyDescent="0.25">
      <c r="C39" s="29"/>
      <c r="E39" s="380" t="str">
        <f>IFERROR((INDEX('(0) NAFSGL Installation List'!$D$3:$F$424, MATCH(D39,'(0) NAFSGL Installation List'!$E$3:$E$424,0), 1)), " ")</f>
        <v xml:space="preserve"> </v>
      </c>
      <c r="F39" s="380" t="str">
        <f>IFERROR(
  IF(
    INDEX('(0) NAFSGL Installation List'!$F$3:$F$424,
          MATCH($E39,'(0) NAFSGL Installation List'!$D$3:$D$424,0)
    )="OCONUS",
    INDEX('(0) NAFSGL Installation List'!$G$3:$G$424,
          MATCH($E39,'(0) NAFSGL Installation List'!$D$3:$D$424,0)
    ),
    IF(
      INDEX('(0) NAFSGL Installation List'!$F$3:$F$424,
            MATCH($E39,'(0) NAFSGL Installation List'!$D$3:$D$424,0)
      )="Expeditionary",
      IF(
        INDEX('(0) NAFSGL Installation List'!$H$3:$H$424,
              MATCH($E39,'(0) NAFSGL Installation List'!$D$3:$D$424,0)
        )="Not Applicable",
        INDEX('(0) NAFSGL Installation List'!$F$3:$F$424,
              MATCH($E39,'(0) NAFSGL Installation List'!$D$3:$D$424,0)
        ),
        INDEX('(0) NAFSGL Installation List'!$H$3:$H$424,
              MATCH($E39,'(0) NAFSGL Installation List'!$D$3:$D$424,0)
        )
      ),
      INDEX('(0) NAFSGL Installation List'!$F$3:$F$424,
            MATCH($E39,'(0) NAFSGL Installation List'!$D$3:$D$424,0)
      )
    )
  ),
"")</f>
        <v/>
      </c>
      <c r="G39"/>
      <c r="H39" s="260"/>
      <c r="I39" s="239"/>
      <c r="J39" s="261"/>
      <c r="K39" s="241"/>
      <c r="L39" s="243"/>
      <c r="M39" s="238"/>
      <c r="N39" s="243"/>
      <c r="O39" s="238"/>
      <c r="P39" s="234"/>
      <c r="Q39" s="241"/>
      <c r="R39" s="383">
        <f t="shared" si="0"/>
        <v>0</v>
      </c>
      <c r="S39" s="234"/>
      <c r="T39"/>
      <c r="U39" s="244"/>
      <c r="V39" s="234"/>
      <c r="W39" s="244"/>
      <c r="X39" s="38"/>
    </row>
    <row r="40" spans="3:24" x14ac:dyDescent="0.25">
      <c r="C40" s="29"/>
      <c r="E40" s="380" t="str">
        <f>IFERROR((INDEX('(0) NAFSGL Installation List'!$D$3:$F$424, MATCH(D40,'(0) NAFSGL Installation List'!$E$3:$E$424,0), 1)), " ")</f>
        <v xml:space="preserve"> </v>
      </c>
      <c r="F40" s="380" t="str">
        <f>IFERROR(
  IF(
    INDEX('(0) NAFSGL Installation List'!$F$3:$F$424,
          MATCH($E40,'(0) NAFSGL Installation List'!$D$3:$D$424,0)
    )="OCONUS",
    INDEX('(0) NAFSGL Installation List'!$G$3:$G$424,
          MATCH($E40,'(0) NAFSGL Installation List'!$D$3:$D$424,0)
    ),
    IF(
      INDEX('(0) NAFSGL Installation List'!$F$3:$F$424,
            MATCH($E40,'(0) NAFSGL Installation List'!$D$3:$D$424,0)
      )="Expeditionary",
      IF(
        INDEX('(0) NAFSGL Installation List'!$H$3:$H$424,
              MATCH($E40,'(0) NAFSGL Installation List'!$D$3:$D$424,0)
        )="Not Applicable",
        INDEX('(0) NAFSGL Installation List'!$F$3:$F$424,
              MATCH($E40,'(0) NAFSGL Installation List'!$D$3:$D$424,0)
        ),
        INDEX('(0) NAFSGL Installation List'!$H$3:$H$424,
              MATCH($E40,'(0) NAFSGL Installation List'!$D$3:$D$424,0)
        )
      ),
      INDEX('(0) NAFSGL Installation List'!$F$3:$F$424,
            MATCH($E40,'(0) NAFSGL Installation List'!$D$3:$D$424,0)
      )
    )
  ),
"")</f>
        <v/>
      </c>
      <c r="G40"/>
      <c r="H40" s="260"/>
      <c r="I40" s="239"/>
      <c r="J40" s="261"/>
      <c r="K40" s="241"/>
      <c r="L40" s="243"/>
      <c r="M40" s="238"/>
      <c r="N40" s="243"/>
      <c r="O40" s="238"/>
      <c r="P40" s="234"/>
      <c r="Q40" s="241"/>
      <c r="R40" s="383">
        <f t="shared" si="0"/>
        <v>0</v>
      </c>
      <c r="S40" s="234"/>
      <c r="T40"/>
      <c r="U40" s="244"/>
      <c r="V40" s="234"/>
      <c r="W40" s="244"/>
      <c r="X40" s="38"/>
    </row>
    <row r="41" spans="3:24" x14ac:dyDescent="0.25">
      <c r="C41" s="29"/>
      <c r="E41" s="380" t="str">
        <f>IFERROR((INDEX('(0) NAFSGL Installation List'!$D$3:$F$424, MATCH(D41,'(0) NAFSGL Installation List'!$E$3:$E$424,0), 1)), " ")</f>
        <v xml:space="preserve"> </v>
      </c>
      <c r="F41" s="380" t="str">
        <f>IFERROR(
  IF(
    INDEX('(0) NAFSGL Installation List'!$F$3:$F$424,
          MATCH($E41,'(0) NAFSGL Installation List'!$D$3:$D$424,0)
    )="OCONUS",
    INDEX('(0) NAFSGL Installation List'!$G$3:$G$424,
          MATCH($E41,'(0) NAFSGL Installation List'!$D$3:$D$424,0)
    ),
    IF(
      INDEX('(0) NAFSGL Installation List'!$F$3:$F$424,
            MATCH($E41,'(0) NAFSGL Installation List'!$D$3:$D$424,0)
      )="Expeditionary",
      IF(
        INDEX('(0) NAFSGL Installation List'!$H$3:$H$424,
              MATCH($E41,'(0) NAFSGL Installation List'!$D$3:$D$424,0)
        )="Not Applicable",
        INDEX('(0) NAFSGL Installation List'!$F$3:$F$424,
              MATCH($E41,'(0) NAFSGL Installation List'!$D$3:$D$424,0)
        ),
        INDEX('(0) NAFSGL Installation List'!$H$3:$H$424,
              MATCH($E41,'(0) NAFSGL Installation List'!$D$3:$D$424,0)
        )
      ),
      INDEX('(0) NAFSGL Installation List'!$F$3:$F$424,
            MATCH($E41,'(0) NAFSGL Installation List'!$D$3:$D$424,0)
      )
    )
  ),
"")</f>
        <v/>
      </c>
      <c r="G41"/>
      <c r="H41" s="260"/>
      <c r="I41" s="239"/>
      <c r="J41" s="261"/>
      <c r="K41" s="241"/>
      <c r="L41" s="243"/>
      <c r="M41" s="238"/>
      <c r="N41" s="243"/>
      <c r="O41" s="238"/>
      <c r="P41" s="234"/>
      <c r="Q41" s="241"/>
      <c r="R41" s="383">
        <f t="shared" si="0"/>
        <v>0</v>
      </c>
      <c r="S41" s="234"/>
      <c r="T41" s="265"/>
      <c r="U41" s="244"/>
      <c r="V41" s="234"/>
      <c r="W41" s="244"/>
      <c r="X41" s="38"/>
    </row>
    <row r="42" spans="3:24" x14ac:dyDescent="0.25">
      <c r="C42" s="29"/>
      <c r="E42" s="380" t="str">
        <f>IFERROR((INDEX('(0) NAFSGL Installation List'!$D$3:$F$424, MATCH(D42,'(0) NAFSGL Installation List'!$E$3:$E$424,0), 1)), " ")</f>
        <v xml:space="preserve"> </v>
      </c>
      <c r="F42" s="380" t="str">
        <f>IFERROR(
  IF(
    INDEX('(0) NAFSGL Installation List'!$F$3:$F$424,
          MATCH($E42,'(0) NAFSGL Installation List'!$D$3:$D$424,0)
    )="OCONUS",
    INDEX('(0) NAFSGL Installation List'!$G$3:$G$424,
          MATCH($E42,'(0) NAFSGL Installation List'!$D$3:$D$424,0)
    ),
    IF(
      INDEX('(0) NAFSGL Installation List'!$F$3:$F$424,
            MATCH($E42,'(0) NAFSGL Installation List'!$D$3:$D$424,0)
      )="Expeditionary",
      IF(
        INDEX('(0) NAFSGL Installation List'!$H$3:$H$424,
              MATCH($E42,'(0) NAFSGL Installation List'!$D$3:$D$424,0)
        )="Not Applicable",
        INDEX('(0) NAFSGL Installation List'!$F$3:$F$424,
              MATCH($E42,'(0) NAFSGL Installation List'!$D$3:$D$424,0)
        ),
        INDEX('(0) NAFSGL Installation List'!$H$3:$H$424,
              MATCH($E42,'(0) NAFSGL Installation List'!$D$3:$D$424,0)
        )
      ),
      INDEX('(0) NAFSGL Installation List'!$F$3:$F$424,
            MATCH($E42,'(0) NAFSGL Installation List'!$D$3:$D$424,0)
      )
    )
  ),
"")</f>
        <v/>
      </c>
      <c r="G42"/>
      <c r="H42" s="260"/>
      <c r="I42" s="239"/>
      <c r="J42" s="261"/>
      <c r="K42" s="241"/>
      <c r="L42" s="243"/>
      <c r="M42" s="238"/>
      <c r="N42" s="243"/>
      <c r="O42" s="238"/>
      <c r="P42" s="234"/>
      <c r="Q42" s="241"/>
      <c r="R42" s="383">
        <f t="shared" si="0"/>
        <v>0</v>
      </c>
      <c r="S42" s="234"/>
      <c r="T42" s="265"/>
      <c r="U42" s="244"/>
      <c r="V42" s="234"/>
      <c r="W42" s="244"/>
      <c r="X42" s="38"/>
    </row>
    <row r="43" spans="3:24" x14ac:dyDescent="0.25">
      <c r="C43" s="29"/>
      <c r="E43" s="380" t="str">
        <f>IFERROR((INDEX('(0) NAFSGL Installation List'!$D$3:$F$424, MATCH(D43,'(0) NAFSGL Installation List'!$E$3:$E$424,0), 1)), " ")</f>
        <v xml:space="preserve"> </v>
      </c>
      <c r="F43" s="380" t="str">
        <f>IFERROR(
  IF(
    INDEX('(0) NAFSGL Installation List'!$F$3:$F$424,
          MATCH($E43,'(0) NAFSGL Installation List'!$D$3:$D$424,0)
    )="OCONUS",
    INDEX('(0) NAFSGL Installation List'!$G$3:$G$424,
          MATCH($E43,'(0) NAFSGL Installation List'!$D$3:$D$424,0)
    ),
    IF(
      INDEX('(0) NAFSGL Installation List'!$F$3:$F$424,
            MATCH($E43,'(0) NAFSGL Installation List'!$D$3:$D$424,0)
      )="Expeditionary",
      IF(
        INDEX('(0) NAFSGL Installation List'!$H$3:$H$424,
              MATCH($E43,'(0) NAFSGL Installation List'!$D$3:$D$424,0)
        )="Not Applicable",
        INDEX('(0) NAFSGL Installation List'!$F$3:$F$424,
              MATCH($E43,'(0) NAFSGL Installation List'!$D$3:$D$424,0)
        ),
        INDEX('(0) NAFSGL Installation List'!$H$3:$H$424,
              MATCH($E43,'(0) NAFSGL Installation List'!$D$3:$D$424,0)
        )
      ),
      INDEX('(0) NAFSGL Installation List'!$F$3:$F$424,
            MATCH($E43,'(0) NAFSGL Installation List'!$D$3:$D$424,0)
      )
    )
  ),
"")</f>
        <v/>
      </c>
      <c r="G43"/>
      <c r="H43" s="260"/>
      <c r="I43" s="239"/>
      <c r="J43" s="261"/>
      <c r="K43" s="241"/>
      <c r="L43" s="243"/>
      <c r="M43" s="238"/>
      <c r="N43" s="243"/>
      <c r="O43" s="238"/>
      <c r="P43" s="234"/>
      <c r="Q43" s="241"/>
      <c r="R43" s="383">
        <f t="shared" si="0"/>
        <v>0</v>
      </c>
      <c r="S43" s="234"/>
      <c r="T43" s="265"/>
      <c r="U43" s="244"/>
      <c r="V43" s="234"/>
      <c r="W43" s="244"/>
      <c r="X43" s="38"/>
    </row>
    <row r="44" spans="3:24" x14ac:dyDescent="0.25">
      <c r="C44" s="29"/>
      <c r="E44" s="380" t="str">
        <f>IFERROR((INDEX('(0) NAFSGL Installation List'!$D$3:$F$424, MATCH(D44,'(0) NAFSGL Installation List'!$E$3:$E$424,0), 1)), " ")</f>
        <v xml:space="preserve"> </v>
      </c>
      <c r="F44" s="380" t="str">
        <f>IFERROR(
  IF(
    INDEX('(0) NAFSGL Installation List'!$F$3:$F$424,
          MATCH($E44,'(0) NAFSGL Installation List'!$D$3:$D$424,0)
    )="OCONUS",
    INDEX('(0) NAFSGL Installation List'!$G$3:$G$424,
          MATCH($E44,'(0) NAFSGL Installation List'!$D$3:$D$424,0)
    ),
    IF(
      INDEX('(0) NAFSGL Installation List'!$F$3:$F$424,
            MATCH($E44,'(0) NAFSGL Installation List'!$D$3:$D$424,0)
      )="Expeditionary",
      IF(
        INDEX('(0) NAFSGL Installation List'!$H$3:$H$424,
              MATCH($E44,'(0) NAFSGL Installation List'!$D$3:$D$424,0)
        )="Not Applicable",
        INDEX('(0) NAFSGL Installation List'!$F$3:$F$424,
              MATCH($E44,'(0) NAFSGL Installation List'!$D$3:$D$424,0)
        ),
        INDEX('(0) NAFSGL Installation List'!$H$3:$H$424,
              MATCH($E44,'(0) NAFSGL Installation List'!$D$3:$D$424,0)
        )
      ),
      INDEX('(0) NAFSGL Installation List'!$F$3:$F$424,
            MATCH($E44,'(0) NAFSGL Installation List'!$D$3:$D$424,0)
      )
    )
  ),
"")</f>
        <v/>
      </c>
      <c r="G44"/>
      <c r="H44" s="260"/>
      <c r="I44" s="239"/>
      <c r="J44" s="261"/>
      <c r="K44" s="241"/>
      <c r="L44" s="243"/>
      <c r="M44" s="238"/>
      <c r="N44" s="243"/>
      <c r="O44" s="238"/>
      <c r="P44" s="234"/>
      <c r="Q44" s="241"/>
      <c r="R44" s="383">
        <f t="shared" si="0"/>
        <v>0</v>
      </c>
      <c r="S44" s="234"/>
      <c r="T44" s="265"/>
      <c r="U44" s="244"/>
      <c r="V44" s="234"/>
      <c r="W44" s="244"/>
      <c r="X44" s="38"/>
    </row>
    <row r="45" spans="3:24" x14ac:dyDescent="0.25">
      <c r="C45" s="29"/>
      <c r="E45" s="380" t="str">
        <f>IFERROR((INDEX('(0) NAFSGL Installation List'!$D$3:$F$424, MATCH(D45,'(0) NAFSGL Installation List'!$E$3:$E$424,0), 1)), " ")</f>
        <v xml:space="preserve"> </v>
      </c>
      <c r="F45" s="380" t="str">
        <f>IFERROR(
  IF(
    INDEX('(0) NAFSGL Installation List'!$F$3:$F$424,
          MATCH($E45,'(0) NAFSGL Installation List'!$D$3:$D$424,0)
    )="OCONUS",
    INDEX('(0) NAFSGL Installation List'!$G$3:$G$424,
          MATCH($E45,'(0) NAFSGL Installation List'!$D$3:$D$424,0)
    ),
    IF(
      INDEX('(0) NAFSGL Installation List'!$F$3:$F$424,
            MATCH($E45,'(0) NAFSGL Installation List'!$D$3:$D$424,0)
      )="Expeditionary",
      IF(
        INDEX('(0) NAFSGL Installation List'!$H$3:$H$424,
              MATCH($E45,'(0) NAFSGL Installation List'!$D$3:$D$424,0)
        )="Not Applicable",
        INDEX('(0) NAFSGL Installation List'!$F$3:$F$424,
              MATCH($E45,'(0) NAFSGL Installation List'!$D$3:$D$424,0)
        ),
        INDEX('(0) NAFSGL Installation List'!$H$3:$H$424,
              MATCH($E45,'(0) NAFSGL Installation List'!$D$3:$D$424,0)
        )
      ),
      INDEX('(0) NAFSGL Installation List'!$F$3:$F$424,
            MATCH($E45,'(0) NAFSGL Installation List'!$D$3:$D$424,0)
      )
    )
  ),
"")</f>
        <v/>
      </c>
      <c r="G45"/>
      <c r="H45" s="260"/>
      <c r="I45" s="239"/>
      <c r="J45" s="261"/>
      <c r="K45" s="241"/>
      <c r="L45" s="243"/>
      <c r="M45" s="238"/>
      <c r="N45" s="243"/>
      <c r="O45" s="238"/>
      <c r="P45" s="234"/>
      <c r="Q45" s="241"/>
      <c r="R45" s="383">
        <f t="shared" si="0"/>
        <v>0</v>
      </c>
      <c r="S45" s="234"/>
      <c r="T45"/>
      <c r="U45" s="244"/>
      <c r="V45" s="234"/>
      <c r="W45" s="244"/>
      <c r="X45" s="38"/>
    </row>
    <row r="46" spans="3:24" x14ac:dyDescent="0.25">
      <c r="C46" s="29"/>
      <c r="E46" s="380" t="str">
        <f>IFERROR((INDEX('(0) NAFSGL Installation List'!$D$3:$F$424, MATCH(D46,'(0) NAFSGL Installation List'!$E$3:$E$424,0), 1)), " ")</f>
        <v xml:space="preserve"> </v>
      </c>
      <c r="F46" s="380" t="str">
        <f>IFERROR(
  IF(
    INDEX('(0) NAFSGL Installation List'!$F$3:$F$424,
          MATCH($E46,'(0) NAFSGL Installation List'!$D$3:$D$424,0)
    )="OCONUS",
    INDEX('(0) NAFSGL Installation List'!$G$3:$G$424,
          MATCH($E46,'(0) NAFSGL Installation List'!$D$3:$D$424,0)
    ),
    IF(
      INDEX('(0) NAFSGL Installation List'!$F$3:$F$424,
            MATCH($E46,'(0) NAFSGL Installation List'!$D$3:$D$424,0)
      )="Expeditionary",
      IF(
        INDEX('(0) NAFSGL Installation List'!$H$3:$H$424,
              MATCH($E46,'(0) NAFSGL Installation List'!$D$3:$D$424,0)
        )="Not Applicable",
        INDEX('(0) NAFSGL Installation List'!$F$3:$F$424,
              MATCH($E46,'(0) NAFSGL Installation List'!$D$3:$D$424,0)
        ),
        INDEX('(0) NAFSGL Installation List'!$H$3:$H$424,
              MATCH($E46,'(0) NAFSGL Installation List'!$D$3:$D$424,0)
        )
      ),
      INDEX('(0) NAFSGL Installation List'!$F$3:$F$424,
            MATCH($E46,'(0) NAFSGL Installation List'!$D$3:$D$424,0)
      )
    )
  ),
"")</f>
        <v/>
      </c>
      <c r="G46"/>
      <c r="H46" s="260"/>
      <c r="I46" s="239"/>
      <c r="J46" s="261"/>
      <c r="K46" s="241"/>
      <c r="L46" s="243"/>
      <c r="M46" s="238"/>
      <c r="N46" s="243"/>
      <c r="O46" s="238"/>
      <c r="P46" s="234"/>
      <c r="Q46" s="241"/>
      <c r="R46" s="383">
        <f t="shared" si="0"/>
        <v>0</v>
      </c>
      <c r="S46" s="234"/>
      <c r="T46"/>
      <c r="U46" s="244"/>
      <c r="V46" s="234"/>
      <c r="W46" s="244"/>
      <c r="X46" s="38"/>
    </row>
    <row r="47" spans="3:24" x14ac:dyDescent="0.25">
      <c r="C47" s="29"/>
      <c r="E47" s="380" t="str">
        <f>IFERROR((INDEX('(0) NAFSGL Installation List'!$D$3:$F$424, MATCH(D47,'(0) NAFSGL Installation List'!$E$3:$E$424,0), 1)), " ")</f>
        <v xml:space="preserve"> </v>
      </c>
      <c r="F47" s="380" t="str">
        <f>IFERROR(
  IF(
    INDEX('(0) NAFSGL Installation List'!$F$3:$F$424,
          MATCH($E47,'(0) NAFSGL Installation List'!$D$3:$D$424,0)
    )="OCONUS",
    INDEX('(0) NAFSGL Installation List'!$G$3:$G$424,
          MATCH($E47,'(0) NAFSGL Installation List'!$D$3:$D$424,0)
    ),
    IF(
      INDEX('(0) NAFSGL Installation List'!$F$3:$F$424,
            MATCH($E47,'(0) NAFSGL Installation List'!$D$3:$D$424,0)
      )="Expeditionary",
      IF(
        INDEX('(0) NAFSGL Installation List'!$H$3:$H$424,
              MATCH($E47,'(0) NAFSGL Installation List'!$D$3:$D$424,0)
        )="Not Applicable",
        INDEX('(0) NAFSGL Installation List'!$F$3:$F$424,
              MATCH($E47,'(0) NAFSGL Installation List'!$D$3:$D$424,0)
        ),
        INDEX('(0) NAFSGL Installation List'!$H$3:$H$424,
              MATCH($E47,'(0) NAFSGL Installation List'!$D$3:$D$424,0)
        )
      ),
      INDEX('(0) NAFSGL Installation List'!$F$3:$F$424,
            MATCH($E47,'(0) NAFSGL Installation List'!$D$3:$D$424,0)
      )
    )
  ),
"")</f>
        <v/>
      </c>
      <c r="G47"/>
      <c r="H47" s="260"/>
      <c r="I47" s="239"/>
      <c r="J47" s="261"/>
      <c r="K47" s="241"/>
      <c r="L47" s="243"/>
      <c r="M47" s="238"/>
      <c r="N47" s="243"/>
      <c r="O47" s="238"/>
      <c r="P47" s="234"/>
      <c r="Q47" s="241"/>
      <c r="R47" s="383">
        <f t="shared" ref="R47:R78" si="1">U47-Q47</f>
        <v>0</v>
      </c>
      <c r="S47" s="234"/>
      <c r="T47" s="265"/>
      <c r="U47" s="244"/>
      <c r="V47" s="234"/>
      <c r="W47" s="244"/>
      <c r="X47" s="38"/>
    </row>
    <row r="48" spans="3:24" x14ac:dyDescent="0.25">
      <c r="C48" s="29"/>
      <c r="E48" s="380" t="str">
        <f>IFERROR((INDEX('(0) NAFSGL Installation List'!$D$3:$F$424, MATCH(D48,'(0) NAFSGL Installation List'!$E$3:$E$424,0), 1)), " ")</f>
        <v xml:space="preserve"> </v>
      </c>
      <c r="F48" s="380" t="str">
        <f>IFERROR(
  IF(
    INDEX('(0) NAFSGL Installation List'!$F$3:$F$424,
          MATCH($E48,'(0) NAFSGL Installation List'!$D$3:$D$424,0)
    )="OCONUS",
    INDEX('(0) NAFSGL Installation List'!$G$3:$G$424,
          MATCH($E48,'(0) NAFSGL Installation List'!$D$3:$D$424,0)
    ),
    IF(
      INDEX('(0) NAFSGL Installation List'!$F$3:$F$424,
            MATCH($E48,'(0) NAFSGL Installation List'!$D$3:$D$424,0)
      )="Expeditionary",
      IF(
        INDEX('(0) NAFSGL Installation List'!$H$3:$H$424,
              MATCH($E48,'(0) NAFSGL Installation List'!$D$3:$D$424,0)
        )="Not Applicable",
        INDEX('(0) NAFSGL Installation List'!$F$3:$F$424,
              MATCH($E48,'(0) NAFSGL Installation List'!$D$3:$D$424,0)
        ),
        INDEX('(0) NAFSGL Installation List'!$H$3:$H$424,
              MATCH($E48,'(0) NAFSGL Installation List'!$D$3:$D$424,0)
        )
      ),
      INDEX('(0) NAFSGL Installation List'!$F$3:$F$424,
            MATCH($E48,'(0) NAFSGL Installation List'!$D$3:$D$424,0)
      )
    )
  ),
"")</f>
        <v/>
      </c>
      <c r="G48"/>
      <c r="H48" s="260"/>
      <c r="I48" s="239"/>
      <c r="J48" s="261"/>
      <c r="K48" s="241"/>
      <c r="L48" s="243"/>
      <c r="M48" s="238"/>
      <c r="N48" s="243"/>
      <c r="O48" s="238"/>
      <c r="P48" s="234"/>
      <c r="Q48" s="241"/>
      <c r="R48" s="383">
        <f t="shared" si="1"/>
        <v>0</v>
      </c>
      <c r="S48" s="234"/>
      <c r="T48" s="265"/>
      <c r="U48" s="244"/>
      <c r="V48" s="234"/>
      <c r="W48" s="244"/>
      <c r="X48" s="38"/>
    </row>
    <row r="49" spans="3:24" x14ac:dyDescent="0.25">
      <c r="C49" s="29"/>
      <c r="E49" s="380" t="str">
        <f>IFERROR((INDEX('(0) NAFSGL Installation List'!$D$3:$F$424, MATCH(D49,'(0) NAFSGL Installation List'!$E$3:$E$424,0), 1)), " ")</f>
        <v xml:space="preserve"> </v>
      </c>
      <c r="F49" s="380" t="str">
        <f>IFERROR(
  IF(
    INDEX('(0) NAFSGL Installation List'!$F$3:$F$424,
          MATCH($E49,'(0) NAFSGL Installation List'!$D$3:$D$424,0)
    )="OCONUS",
    INDEX('(0) NAFSGL Installation List'!$G$3:$G$424,
          MATCH($E49,'(0) NAFSGL Installation List'!$D$3:$D$424,0)
    ),
    IF(
      INDEX('(0) NAFSGL Installation List'!$F$3:$F$424,
            MATCH($E49,'(0) NAFSGL Installation List'!$D$3:$D$424,0)
      )="Expeditionary",
      IF(
        INDEX('(0) NAFSGL Installation List'!$H$3:$H$424,
              MATCH($E49,'(0) NAFSGL Installation List'!$D$3:$D$424,0)
        )="Not Applicable",
        INDEX('(0) NAFSGL Installation List'!$F$3:$F$424,
              MATCH($E49,'(0) NAFSGL Installation List'!$D$3:$D$424,0)
        ),
        INDEX('(0) NAFSGL Installation List'!$H$3:$H$424,
              MATCH($E49,'(0) NAFSGL Installation List'!$D$3:$D$424,0)
        )
      ),
      INDEX('(0) NAFSGL Installation List'!$F$3:$F$424,
            MATCH($E49,'(0) NAFSGL Installation List'!$D$3:$D$424,0)
      )
    )
  ),
"")</f>
        <v/>
      </c>
      <c r="G49"/>
      <c r="H49" s="260"/>
      <c r="I49" s="239"/>
      <c r="J49" s="261"/>
      <c r="K49" s="241"/>
      <c r="L49" s="243"/>
      <c r="M49" s="238"/>
      <c r="N49" s="243"/>
      <c r="O49" s="238"/>
      <c r="P49" s="234"/>
      <c r="Q49" s="241"/>
      <c r="R49" s="383">
        <f t="shared" si="1"/>
        <v>0</v>
      </c>
      <c r="S49" s="234"/>
      <c r="T49"/>
      <c r="U49" s="244"/>
      <c r="V49" s="234"/>
      <c r="W49" s="244"/>
      <c r="X49" s="38"/>
    </row>
    <row r="50" spans="3:24" x14ac:dyDescent="0.25">
      <c r="C50" s="29"/>
      <c r="E50" s="380" t="str">
        <f>IFERROR((INDEX('(0) NAFSGL Installation List'!$D$3:$F$424, MATCH(D50,'(0) NAFSGL Installation List'!$E$3:$E$424,0), 1)), " ")</f>
        <v xml:space="preserve"> </v>
      </c>
      <c r="F50" s="380" t="str">
        <f>IFERROR(
  IF(
    INDEX('(0) NAFSGL Installation List'!$F$3:$F$424,
          MATCH($E50,'(0) NAFSGL Installation List'!$D$3:$D$424,0)
    )="OCONUS",
    INDEX('(0) NAFSGL Installation List'!$G$3:$G$424,
          MATCH($E50,'(0) NAFSGL Installation List'!$D$3:$D$424,0)
    ),
    IF(
      INDEX('(0) NAFSGL Installation List'!$F$3:$F$424,
            MATCH($E50,'(0) NAFSGL Installation List'!$D$3:$D$424,0)
      )="Expeditionary",
      IF(
        INDEX('(0) NAFSGL Installation List'!$H$3:$H$424,
              MATCH($E50,'(0) NAFSGL Installation List'!$D$3:$D$424,0)
        )="Not Applicable",
        INDEX('(0) NAFSGL Installation List'!$F$3:$F$424,
              MATCH($E50,'(0) NAFSGL Installation List'!$D$3:$D$424,0)
        ),
        INDEX('(0) NAFSGL Installation List'!$H$3:$H$424,
              MATCH($E50,'(0) NAFSGL Installation List'!$D$3:$D$424,0)
        )
      ),
      INDEX('(0) NAFSGL Installation List'!$F$3:$F$424,
            MATCH($E50,'(0) NAFSGL Installation List'!$D$3:$D$424,0)
      )
    )
  ),
"")</f>
        <v/>
      </c>
      <c r="G50"/>
      <c r="H50" s="260"/>
      <c r="I50" s="239"/>
      <c r="J50" s="261"/>
      <c r="K50" s="241"/>
      <c r="L50" s="243"/>
      <c r="M50" s="238"/>
      <c r="N50" s="243"/>
      <c r="O50" s="238"/>
      <c r="P50" s="234"/>
      <c r="Q50" s="241"/>
      <c r="R50" s="383">
        <f t="shared" si="1"/>
        <v>0</v>
      </c>
      <c r="S50" s="234"/>
      <c r="T50"/>
      <c r="U50" s="244"/>
      <c r="V50" s="234"/>
      <c r="W50" s="244"/>
      <c r="X50" s="38"/>
    </row>
    <row r="51" spans="3:24" x14ac:dyDescent="0.25">
      <c r="C51" s="29"/>
      <c r="E51" s="380" t="str">
        <f>IFERROR((INDEX('(0) NAFSGL Installation List'!$D$3:$F$424, MATCH(D51,'(0) NAFSGL Installation List'!$E$3:$E$424,0), 1)), " ")</f>
        <v xml:space="preserve"> </v>
      </c>
      <c r="F51" s="380" t="str">
        <f>IFERROR(
  IF(
    INDEX('(0) NAFSGL Installation List'!$F$3:$F$424,
          MATCH($E51,'(0) NAFSGL Installation List'!$D$3:$D$424,0)
    )="OCONUS",
    INDEX('(0) NAFSGL Installation List'!$G$3:$G$424,
          MATCH($E51,'(0) NAFSGL Installation List'!$D$3:$D$424,0)
    ),
    IF(
      INDEX('(0) NAFSGL Installation List'!$F$3:$F$424,
            MATCH($E51,'(0) NAFSGL Installation List'!$D$3:$D$424,0)
      )="Expeditionary",
      IF(
        INDEX('(0) NAFSGL Installation List'!$H$3:$H$424,
              MATCH($E51,'(0) NAFSGL Installation List'!$D$3:$D$424,0)
        )="Not Applicable",
        INDEX('(0) NAFSGL Installation List'!$F$3:$F$424,
              MATCH($E51,'(0) NAFSGL Installation List'!$D$3:$D$424,0)
        ),
        INDEX('(0) NAFSGL Installation List'!$H$3:$H$424,
              MATCH($E51,'(0) NAFSGL Installation List'!$D$3:$D$424,0)
        )
      ),
      INDEX('(0) NAFSGL Installation List'!$F$3:$F$424,
            MATCH($E51,'(0) NAFSGL Installation List'!$D$3:$D$424,0)
      )
    )
  ),
"")</f>
        <v/>
      </c>
      <c r="G51"/>
      <c r="H51" s="260"/>
      <c r="I51" s="239"/>
      <c r="J51" s="261"/>
      <c r="K51" s="241"/>
      <c r="L51" s="243"/>
      <c r="M51" s="238"/>
      <c r="N51" s="243"/>
      <c r="O51" s="238"/>
      <c r="P51" s="234"/>
      <c r="Q51" s="241"/>
      <c r="R51" s="383">
        <f t="shared" si="1"/>
        <v>0</v>
      </c>
      <c r="S51" s="234"/>
      <c r="T51" s="265"/>
      <c r="U51" s="244"/>
      <c r="V51" s="234"/>
      <c r="W51" s="244"/>
      <c r="X51" s="38"/>
    </row>
    <row r="52" spans="3:24" x14ac:dyDescent="0.25">
      <c r="C52" s="29"/>
      <c r="E52" s="380" t="str">
        <f>IFERROR((INDEX('(0) NAFSGL Installation List'!$D$3:$F$424, MATCH(D52,'(0) NAFSGL Installation List'!$E$3:$E$424,0), 1)), " ")</f>
        <v xml:space="preserve"> </v>
      </c>
      <c r="F52" s="380" t="str">
        <f>IFERROR(
  IF(
    INDEX('(0) NAFSGL Installation List'!$F$3:$F$424,
          MATCH($E52,'(0) NAFSGL Installation List'!$D$3:$D$424,0)
    )="OCONUS",
    INDEX('(0) NAFSGL Installation List'!$G$3:$G$424,
          MATCH($E52,'(0) NAFSGL Installation List'!$D$3:$D$424,0)
    ),
    IF(
      INDEX('(0) NAFSGL Installation List'!$F$3:$F$424,
            MATCH($E52,'(0) NAFSGL Installation List'!$D$3:$D$424,0)
      )="Expeditionary",
      IF(
        INDEX('(0) NAFSGL Installation List'!$H$3:$H$424,
              MATCH($E52,'(0) NAFSGL Installation List'!$D$3:$D$424,0)
        )="Not Applicable",
        INDEX('(0) NAFSGL Installation List'!$F$3:$F$424,
              MATCH($E52,'(0) NAFSGL Installation List'!$D$3:$D$424,0)
        ),
        INDEX('(0) NAFSGL Installation List'!$H$3:$H$424,
              MATCH($E52,'(0) NAFSGL Installation List'!$D$3:$D$424,0)
        )
      ),
      INDEX('(0) NAFSGL Installation List'!$F$3:$F$424,
            MATCH($E52,'(0) NAFSGL Installation List'!$D$3:$D$424,0)
      )
    )
  ),
"")</f>
        <v/>
      </c>
      <c r="G52"/>
      <c r="H52" s="260"/>
      <c r="I52" s="239"/>
      <c r="J52" s="261"/>
      <c r="K52" s="241"/>
      <c r="L52" s="243"/>
      <c r="M52" s="238"/>
      <c r="N52" s="243"/>
      <c r="O52" s="238"/>
      <c r="P52" s="234"/>
      <c r="Q52" s="241"/>
      <c r="R52" s="383">
        <f t="shared" si="1"/>
        <v>0</v>
      </c>
      <c r="S52" s="234"/>
      <c r="T52" s="265"/>
      <c r="U52" s="244"/>
      <c r="V52" s="234"/>
      <c r="W52" s="244"/>
      <c r="X52" s="38"/>
    </row>
    <row r="53" spans="3:24" x14ac:dyDescent="0.25">
      <c r="C53" s="29"/>
      <c r="E53" s="380" t="str">
        <f>IFERROR((INDEX('(0) NAFSGL Installation List'!$D$3:$F$424, MATCH(D53,'(0) NAFSGL Installation List'!$E$3:$E$424,0), 1)), " ")</f>
        <v xml:space="preserve"> </v>
      </c>
      <c r="F53" s="380" t="str">
        <f>IFERROR(
  IF(
    INDEX('(0) NAFSGL Installation List'!$F$3:$F$424,
          MATCH($E53,'(0) NAFSGL Installation List'!$D$3:$D$424,0)
    )="OCONUS",
    INDEX('(0) NAFSGL Installation List'!$G$3:$G$424,
          MATCH($E53,'(0) NAFSGL Installation List'!$D$3:$D$424,0)
    ),
    IF(
      INDEX('(0) NAFSGL Installation List'!$F$3:$F$424,
            MATCH($E53,'(0) NAFSGL Installation List'!$D$3:$D$424,0)
      )="Expeditionary",
      IF(
        INDEX('(0) NAFSGL Installation List'!$H$3:$H$424,
              MATCH($E53,'(0) NAFSGL Installation List'!$D$3:$D$424,0)
        )="Not Applicable",
        INDEX('(0) NAFSGL Installation List'!$F$3:$F$424,
              MATCH($E53,'(0) NAFSGL Installation List'!$D$3:$D$424,0)
        ),
        INDEX('(0) NAFSGL Installation List'!$H$3:$H$424,
              MATCH($E53,'(0) NAFSGL Installation List'!$D$3:$D$424,0)
        )
      ),
      INDEX('(0) NAFSGL Installation List'!$F$3:$F$424,
            MATCH($E53,'(0) NAFSGL Installation List'!$D$3:$D$424,0)
      )
    )
  ),
"")</f>
        <v/>
      </c>
      <c r="G53"/>
      <c r="H53" s="260"/>
      <c r="I53" s="239"/>
      <c r="J53" s="261"/>
      <c r="K53" s="241"/>
      <c r="L53" s="243"/>
      <c r="M53" s="238"/>
      <c r="N53" s="243"/>
      <c r="O53" s="238"/>
      <c r="P53" s="234"/>
      <c r="Q53" s="241"/>
      <c r="R53" s="383">
        <f t="shared" si="1"/>
        <v>0</v>
      </c>
      <c r="S53" s="234"/>
      <c r="T53" s="265"/>
      <c r="U53" s="244"/>
      <c r="V53" s="234"/>
      <c r="W53" s="244"/>
      <c r="X53" s="38"/>
    </row>
    <row r="54" spans="3:24" x14ac:dyDescent="0.25">
      <c r="C54" s="29"/>
      <c r="E54" s="380" t="str">
        <f>IFERROR((INDEX('(0) NAFSGL Installation List'!$D$3:$F$424, MATCH(D54,'(0) NAFSGL Installation List'!$E$3:$E$424,0), 1)), " ")</f>
        <v xml:space="preserve"> </v>
      </c>
      <c r="F54" s="380" t="str">
        <f>IFERROR(
  IF(
    INDEX('(0) NAFSGL Installation List'!$F$3:$F$424,
          MATCH($E54,'(0) NAFSGL Installation List'!$D$3:$D$424,0)
    )="OCONUS",
    INDEX('(0) NAFSGL Installation List'!$G$3:$G$424,
          MATCH($E54,'(0) NAFSGL Installation List'!$D$3:$D$424,0)
    ),
    IF(
      INDEX('(0) NAFSGL Installation List'!$F$3:$F$424,
            MATCH($E54,'(0) NAFSGL Installation List'!$D$3:$D$424,0)
      )="Expeditionary",
      IF(
        INDEX('(0) NAFSGL Installation List'!$H$3:$H$424,
              MATCH($E54,'(0) NAFSGL Installation List'!$D$3:$D$424,0)
        )="Not Applicable",
        INDEX('(0) NAFSGL Installation List'!$F$3:$F$424,
              MATCH($E54,'(0) NAFSGL Installation List'!$D$3:$D$424,0)
        ),
        INDEX('(0) NAFSGL Installation List'!$H$3:$H$424,
              MATCH($E54,'(0) NAFSGL Installation List'!$D$3:$D$424,0)
        )
      ),
      INDEX('(0) NAFSGL Installation List'!$F$3:$F$424,
            MATCH($E54,'(0) NAFSGL Installation List'!$D$3:$D$424,0)
      )
    )
  ),
"")</f>
        <v/>
      </c>
      <c r="G54"/>
      <c r="H54" s="260"/>
      <c r="I54" s="239"/>
      <c r="J54" s="261"/>
      <c r="K54" s="241"/>
      <c r="L54" s="243"/>
      <c r="M54" s="238"/>
      <c r="N54" s="243"/>
      <c r="O54" s="238"/>
      <c r="P54" s="234"/>
      <c r="Q54" s="241"/>
      <c r="R54" s="383">
        <f t="shared" si="1"/>
        <v>0</v>
      </c>
      <c r="S54" s="234"/>
      <c r="T54" s="265"/>
      <c r="U54" s="244"/>
      <c r="V54" s="234"/>
      <c r="W54" s="244"/>
      <c r="X54" s="38"/>
    </row>
    <row r="55" spans="3:24" x14ac:dyDescent="0.25">
      <c r="C55" s="29"/>
      <c r="E55" s="380" t="str">
        <f>IFERROR((INDEX('(0) NAFSGL Installation List'!$D$3:$F$424, MATCH(D55,'(0) NAFSGL Installation List'!$E$3:$E$424,0), 1)), " ")</f>
        <v xml:space="preserve"> </v>
      </c>
      <c r="F55" s="380" t="str">
        <f>IFERROR(
  IF(
    INDEX('(0) NAFSGL Installation List'!$F$3:$F$424,
          MATCH($E55,'(0) NAFSGL Installation List'!$D$3:$D$424,0)
    )="OCONUS",
    INDEX('(0) NAFSGL Installation List'!$G$3:$G$424,
          MATCH($E55,'(0) NAFSGL Installation List'!$D$3:$D$424,0)
    ),
    IF(
      INDEX('(0) NAFSGL Installation List'!$F$3:$F$424,
            MATCH($E55,'(0) NAFSGL Installation List'!$D$3:$D$424,0)
      )="Expeditionary",
      IF(
        INDEX('(0) NAFSGL Installation List'!$H$3:$H$424,
              MATCH($E55,'(0) NAFSGL Installation List'!$D$3:$D$424,0)
        )="Not Applicable",
        INDEX('(0) NAFSGL Installation List'!$F$3:$F$424,
              MATCH($E55,'(0) NAFSGL Installation List'!$D$3:$D$424,0)
        ),
        INDEX('(0) NAFSGL Installation List'!$H$3:$H$424,
              MATCH($E55,'(0) NAFSGL Installation List'!$D$3:$D$424,0)
        )
      ),
      INDEX('(0) NAFSGL Installation List'!$F$3:$F$424,
            MATCH($E55,'(0) NAFSGL Installation List'!$D$3:$D$424,0)
      )
    )
  ),
"")</f>
        <v/>
      </c>
      <c r="G55"/>
      <c r="H55" s="260"/>
      <c r="I55" s="239"/>
      <c r="J55" s="261"/>
      <c r="K55" s="241"/>
      <c r="L55" s="243"/>
      <c r="M55" s="238"/>
      <c r="N55" s="243"/>
      <c r="O55" s="238"/>
      <c r="P55" s="234"/>
      <c r="Q55" s="241"/>
      <c r="R55" s="383">
        <f t="shared" si="1"/>
        <v>0</v>
      </c>
      <c r="S55" s="234"/>
      <c r="T55"/>
      <c r="U55" s="244"/>
      <c r="V55" s="234"/>
      <c r="W55" s="244"/>
      <c r="X55" s="38"/>
    </row>
    <row r="56" spans="3:24" x14ac:dyDescent="0.25">
      <c r="C56" s="29"/>
      <c r="E56" s="380" t="str">
        <f>IFERROR((INDEX('(0) NAFSGL Installation List'!$D$3:$F$424, MATCH(D56,'(0) NAFSGL Installation List'!$E$3:$E$424,0), 1)), " ")</f>
        <v xml:space="preserve"> </v>
      </c>
      <c r="F56" s="380" t="str">
        <f>IFERROR(
  IF(
    INDEX('(0) NAFSGL Installation List'!$F$3:$F$424,
          MATCH($E56,'(0) NAFSGL Installation List'!$D$3:$D$424,0)
    )="OCONUS",
    INDEX('(0) NAFSGL Installation List'!$G$3:$G$424,
          MATCH($E56,'(0) NAFSGL Installation List'!$D$3:$D$424,0)
    ),
    IF(
      INDEX('(0) NAFSGL Installation List'!$F$3:$F$424,
            MATCH($E56,'(0) NAFSGL Installation List'!$D$3:$D$424,0)
      )="Expeditionary",
      IF(
        INDEX('(0) NAFSGL Installation List'!$H$3:$H$424,
              MATCH($E56,'(0) NAFSGL Installation List'!$D$3:$D$424,0)
        )="Not Applicable",
        INDEX('(0) NAFSGL Installation List'!$F$3:$F$424,
              MATCH($E56,'(0) NAFSGL Installation List'!$D$3:$D$424,0)
        ),
        INDEX('(0) NAFSGL Installation List'!$H$3:$H$424,
              MATCH($E56,'(0) NAFSGL Installation List'!$D$3:$D$424,0)
        )
      ),
      INDEX('(0) NAFSGL Installation List'!$F$3:$F$424,
            MATCH($E56,'(0) NAFSGL Installation List'!$D$3:$D$424,0)
      )
    )
  ),
"")</f>
        <v/>
      </c>
      <c r="G56"/>
      <c r="H56" s="260"/>
      <c r="I56" s="239"/>
      <c r="J56" s="261"/>
      <c r="K56" s="241"/>
      <c r="L56" s="243"/>
      <c r="M56" s="238"/>
      <c r="N56" s="243"/>
      <c r="O56" s="238"/>
      <c r="P56" s="234"/>
      <c r="Q56" s="241"/>
      <c r="R56" s="383">
        <f t="shared" si="1"/>
        <v>0</v>
      </c>
      <c r="S56" s="234"/>
      <c r="T56"/>
      <c r="U56" s="244"/>
      <c r="V56" s="234"/>
      <c r="W56" s="244"/>
      <c r="X56" s="38"/>
    </row>
    <row r="57" spans="3:24" x14ac:dyDescent="0.25">
      <c r="C57" s="29"/>
      <c r="E57" s="380" t="str">
        <f>IFERROR((INDEX('(0) NAFSGL Installation List'!$D$3:$F$424, MATCH(D57,'(0) NAFSGL Installation List'!$E$3:$E$424,0), 1)), " ")</f>
        <v xml:space="preserve"> </v>
      </c>
      <c r="F57" s="380" t="str">
        <f>IFERROR(
  IF(
    INDEX('(0) NAFSGL Installation List'!$F$3:$F$424,
          MATCH($E57,'(0) NAFSGL Installation List'!$D$3:$D$424,0)
    )="OCONUS",
    INDEX('(0) NAFSGL Installation List'!$G$3:$G$424,
          MATCH($E57,'(0) NAFSGL Installation List'!$D$3:$D$424,0)
    ),
    IF(
      INDEX('(0) NAFSGL Installation List'!$F$3:$F$424,
            MATCH($E57,'(0) NAFSGL Installation List'!$D$3:$D$424,0)
      )="Expeditionary",
      IF(
        INDEX('(0) NAFSGL Installation List'!$H$3:$H$424,
              MATCH($E57,'(0) NAFSGL Installation List'!$D$3:$D$424,0)
        )="Not Applicable",
        INDEX('(0) NAFSGL Installation List'!$F$3:$F$424,
              MATCH($E57,'(0) NAFSGL Installation List'!$D$3:$D$424,0)
        ),
        INDEX('(0) NAFSGL Installation List'!$H$3:$H$424,
              MATCH($E57,'(0) NAFSGL Installation List'!$D$3:$D$424,0)
        )
      ),
      INDEX('(0) NAFSGL Installation List'!$F$3:$F$424,
            MATCH($E57,'(0) NAFSGL Installation List'!$D$3:$D$424,0)
      )
    )
  ),
"")</f>
        <v/>
      </c>
      <c r="G57"/>
      <c r="H57" s="260"/>
      <c r="I57" s="239"/>
      <c r="J57" s="261"/>
      <c r="K57" s="241"/>
      <c r="L57" s="243"/>
      <c r="M57" s="238"/>
      <c r="N57" s="243"/>
      <c r="O57" s="238"/>
      <c r="P57" s="234"/>
      <c r="Q57" s="241"/>
      <c r="R57" s="383">
        <f t="shared" si="1"/>
        <v>0</v>
      </c>
      <c r="S57" s="234"/>
      <c r="T57" s="265"/>
      <c r="U57" s="244"/>
      <c r="V57" s="234"/>
      <c r="W57" s="244"/>
      <c r="X57" s="38"/>
    </row>
    <row r="58" spans="3:24" x14ac:dyDescent="0.25">
      <c r="C58" s="29"/>
      <c r="E58" s="380" t="str">
        <f>IFERROR((INDEX('(0) NAFSGL Installation List'!$D$3:$F$424, MATCH(D58,'(0) NAFSGL Installation List'!$E$3:$E$424,0), 1)), " ")</f>
        <v xml:space="preserve"> </v>
      </c>
      <c r="F58" s="380" t="str">
        <f>IFERROR(
  IF(
    INDEX('(0) NAFSGL Installation List'!$F$3:$F$424,
          MATCH($E58,'(0) NAFSGL Installation List'!$D$3:$D$424,0)
    )="OCONUS",
    INDEX('(0) NAFSGL Installation List'!$G$3:$G$424,
          MATCH($E58,'(0) NAFSGL Installation List'!$D$3:$D$424,0)
    ),
    IF(
      INDEX('(0) NAFSGL Installation List'!$F$3:$F$424,
            MATCH($E58,'(0) NAFSGL Installation List'!$D$3:$D$424,0)
      )="Expeditionary",
      IF(
        INDEX('(0) NAFSGL Installation List'!$H$3:$H$424,
              MATCH($E58,'(0) NAFSGL Installation List'!$D$3:$D$424,0)
        )="Not Applicable",
        INDEX('(0) NAFSGL Installation List'!$F$3:$F$424,
              MATCH($E58,'(0) NAFSGL Installation List'!$D$3:$D$424,0)
        ),
        INDEX('(0) NAFSGL Installation List'!$H$3:$H$424,
              MATCH($E58,'(0) NAFSGL Installation List'!$D$3:$D$424,0)
        )
      ),
      INDEX('(0) NAFSGL Installation List'!$F$3:$F$424,
            MATCH($E58,'(0) NAFSGL Installation List'!$D$3:$D$424,0)
      )
    )
  ),
"")</f>
        <v/>
      </c>
      <c r="G58"/>
      <c r="H58" s="260"/>
      <c r="I58" s="239"/>
      <c r="J58" s="261"/>
      <c r="K58" s="241"/>
      <c r="L58" s="243"/>
      <c r="M58" s="238"/>
      <c r="N58" s="243"/>
      <c r="O58" s="238"/>
      <c r="P58" s="234"/>
      <c r="Q58" s="241"/>
      <c r="R58" s="383">
        <f t="shared" si="1"/>
        <v>0</v>
      </c>
      <c r="S58" s="234"/>
      <c r="T58" s="265"/>
      <c r="U58" s="244"/>
      <c r="V58" s="234"/>
      <c r="W58" s="244"/>
      <c r="X58" s="38"/>
    </row>
    <row r="59" spans="3:24" x14ac:dyDescent="0.25">
      <c r="C59" s="29"/>
      <c r="E59" s="380" t="str">
        <f>IFERROR((INDEX('(0) NAFSGL Installation List'!$D$3:$F$424, MATCH(D59,'(0) NAFSGL Installation List'!$E$3:$E$424,0), 1)), " ")</f>
        <v xml:space="preserve"> </v>
      </c>
      <c r="F59" s="380" t="str">
        <f>IFERROR(
  IF(
    INDEX('(0) NAFSGL Installation List'!$F$3:$F$424,
          MATCH($E59,'(0) NAFSGL Installation List'!$D$3:$D$424,0)
    )="OCONUS",
    INDEX('(0) NAFSGL Installation List'!$G$3:$G$424,
          MATCH($E59,'(0) NAFSGL Installation List'!$D$3:$D$424,0)
    ),
    IF(
      INDEX('(0) NAFSGL Installation List'!$F$3:$F$424,
            MATCH($E59,'(0) NAFSGL Installation List'!$D$3:$D$424,0)
      )="Expeditionary",
      IF(
        INDEX('(0) NAFSGL Installation List'!$H$3:$H$424,
              MATCH($E59,'(0) NAFSGL Installation List'!$D$3:$D$424,0)
        )="Not Applicable",
        INDEX('(0) NAFSGL Installation List'!$F$3:$F$424,
              MATCH($E59,'(0) NAFSGL Installation List'!$D$3:$D$424,0)
        ),
        INDEX('(0) NAFSGL Installation List'!$H$3:$H$424,
              MATCH($E59,'(0) NAFSGL Installation List'!$D$3:$D$424,0)
        )
      ),
      INDEX('(0) NAFSGL Installation List'!$F$3:$F$424,
            MATCH($E59,'(0) NAFSGL Installation List'!$D$3:$D$424,0)
      )
    )
  ),
"")</f>
        <v/>
      </c>
      <c r="G59"/>
      <c r="H59" s="260"/>
      <c r="I59" s="239"/>
      <c r="J59" s="261"/>
      <c r="K59" s="241"/>
      <c r="L59" s="243"/>
      <c r="M59" s="238"/>
      <c r="N59" s="243"/>
      <c r="O59" s="238"/>
      <c r="P59" s="234"/>
      <c r="Q59" s="241"/>
      <c r="R59" s="383">
        <f t="shared" si="1"/>
        <v>0</v>
      </c>
      <c r="S59" s="234"/>
      <c r="T59"/>
      <c r="U59" s="244"/>
      <c r="V59" s="234"/>
      <c r="W59" s="244"/>
      <c r="X59" s="38"/>
    </row>
    <row r="60" spans="3:24" x14ac:dyDescent="0.25">
      <c r="C60" s="29"/>
      <c r="E60" s="380" t="str">
        <f>IFERROR((INDEX('(0) NAFSGL Installation List'!$D$3:$F$424, MATCH(D60,'(0) NAFSGL Installation List'!$E$3:$E$424,0), 1)), " ")</f>
        <v xml:space="preserve"> </v>
      </c>
      <c r="F60" s="380" t="str">
        <f>IFERROR(
  IF(
    INDEX('(0) NAFSGL Installation List'!$F$3:$F$424,
          MATCH($E60,'(0) NAFSGL Installation List'!$D$3:$D$424,0)
    )="OCONUS",
    INDEX('(0) NAFSGL Installation List'!$G$3:$G$424,
          MATCH($E60,'(0) NAFSGL Installation List'!$D$3:$D$424,0)
    ),
    IF(
      INDEX('(0) NAFSGL Installation List'!$F$3:$F$424,
            MATCH($E60,'(0) NAFSGL Installation List'!$D$3:$D$424,0)
      )="Expeditionary",
      IF(
        INDEX('(0) NAFSGL Installation List'!$H$3:$H$424,
              MATCH($E60,'(0) NAFSGL Installation List'!$D$3:$D$424,0)
        )="Not Applicable",
        INDEX('(0) NAFSGL Installation List'!$F$3:$F$424,
              MATCH($E60,'(0) NAFSGL Installation List'!$D$3:$D$424,0)
        ),
        INDEX('(0) NAFSGL Installation List'!$H$3:$H$424,
              MATCH($E60,'(0) NAFSGL Installation List'!$D$3:$D$424,0)
        )
      ),
      INDEX('(0) NAFSGL Installation List'!$F$3:$F$424,
            MATCH($E60,'(0) NAFSGL Installation List'!$D$3:$D$424,0)
      )
    )
  ),
"")</f>
        <v/>
      </c>
      <c r="G60"/>
      <c r="H60" s="260"/>
      <c r="I60" s="239"/>
      <c r="J60" s="261"/>
      <c r="K60" s="241"/>
      <c r="L60" s="243"/>
      <c r="M60" s="238"/>
      <c r="N60" s="243"/>
      <c r="O60" s="238"/>
      <c r="P60" s="234"/>
      <c r="Q60" s="241"/>
      <c r="R60" s="383">
        <f t="shared" si="1"/>
        <v>0</v>
      </c>
      <c r="S60" s="234"/>
      <c r="T60"/>
      <c r="U60" s="244"/>
      <c r="V60" s="234"/>
      <c r="W60" s="244"/>
      <c r="X60" s="38"/>
    </row>
    <row r="61" spans="3:24" x14ac:dyDescent="0.25">
      <c r="C61" s="29"/>
      <c r="E61" s="380" t="str">
        <f>IFERROR((INDEX('(0) NAFSGL Installation List'!$D$3:$F$424, MATCH(D61,'(0) NAFSGL Installation List'!$E$3:$E$424,0), 1)), " ")</f>
        <v xml:space="preserve"> </v>
      </c>
      <c r="F61" s="380" t="str">
        <f>IFERROR(
  IF(
    INDEX('(0) NAFSGL Installation List'!$F$3:$F$424,
          MATCH($E61,'(0) NAFSGL Installation List'!$D$3:$D$424,0)
    )="OCONUS",
    INDEX('(0) NAFSGL Installation List'!$G$3:$G$424,
          MATCH($E61,'(0) NAFSGL Installation List'!$D$3:$D$424,0)
    ),
    IF(
      INDEX('(0) NAFSGL Installation List'!$F$3:$F$424,
            MATCH($E61,'(0) NAFSGL Installation List'!$D$3:$D$424,0)
      )="Expeditionary",
      IF(
        INDEX('(0) NAFSGL Installation List'!$H$3:$H$424,
              MATCH($E61,'(0) NAFSGL Installation List'!$D$3:$D$424,0)
        )="Not Applicable",
        INDEX('(0) NAFSGL Installation List'!$F$3:$F$424,
              MATCH($E61,'(0) NAFSGL Installation List'!$D$3:$D$424,0)
        ),
        INDEX('(0) NAFSGL Installation List'!$H$3:$H$424,
              MATCH($E61,'(0) NAFSGL Installation List'!$D$3:$D$424,0)
        )
      ),
      INDEX('(0) NAFSGL Installation List'!$F$3:$F$424,
            MATCH($E61,'(0) NAFSGL Installation List'!$D$3:$D$424,0)
      )
    )
  ),
"")</f>
        <v/>
      </c>
      <c r="G61"/>
      <c r="H61" s="260"/>
      <c r="I61" s="239"/>
      <c r="J61" s="261"/>
      <c r="K61" s="241"/>
      <c r="L61" s="243"/>
      <c r="M61" s="238"/>
      <c r="N61" s="243"/>
      <c r="O61" s="238"/>
      <c r="P61" s="234"/>
      <c r="Q61" s="241"/>
      <c r="R61" s="383">
        <f t="shared" si="1"/>
        <v>0</v>
      </c>
      <c r="S61" s="234"/>
      <c r="T61" s="265"/>
      <c r="U61" s="244"/>
      <c r="V61" s="234"/>
      <c r="W61" s="244"/>
      <c r="X61" s="38"/>
    </row>
    <row r="62" spans="3:24" x14ac:dyDescent="0.25">
      <c r="C62" s="29"/>
      <c r="E62" s="380" t="str">
        <f>IFERROR((INDEX('(0) NAFSGL Installation List'!$D$3:$F$424, MATCH(D62,'(0) NAFSGL Installation List'!$E$3:$E$424,0), 1)), " ")</f>
        <v xml:space="preserve"> </v>
      </c>
      <c r="F62" s="380" t="str">
        <f>IFERROR(
  IF(
    INDEX('(0) NAFSGL Installation List'!$F$3:$F$424,
          MATCH($E62,'(0) NAFSGL Installation List'!$D$3:$D$424,0)
    )="OCONUS",
    INDEX('(0) NAFSGL Installation List'!$G$3:$G$424,
          MATCH($E62,'(0) NAFSGL Installation List'!$D$3:$D$424,0)
    ),
    IF(
      INDEX('(0) NAFSGL Installation List'!$F$3:$F$424,
            MATCH($E62,'(0) NAFSGL Installation List'!$D$3:$D$424,0)
      )="Expeditionary",
      IF(
        INDEX('(0) NAFSGL Installation List'!$H$3:$H$424,
              MATCH($E62,'(0) NAFSGL Installation List'!$D$3:$D$424,0)
        )="Not Applicable",
        INDEX('(0) NAFSGL Installation List'!$F$3:$F$424,
              MATCH($E62,'(0) NAFSGL Installation List'!$D$3:$D$424,0)
        ),
        INDEX('(0) NAFSGL Installation List'!$H$3:$H$424,
              MATCH($E62,'(0) NAFSGL Installation List'!$D$3:$D$424,0)
        )
      ),
      INDEX('(0) NAFSGL Installation List'!$F$3:$F$424,
            MATCH($E62,'(0) NAFSGL Installation List'!$D$3:$D$424,0)
      )
    )
  ),
"")</f>
        <v/>
      </c>
      <c r="G62"/>
      <c r="H62" s="260"/>
      <c r="I62" s="239"/>
      <c r="J62" s="261"/>
      <c r="K62" s="241"/>
      <c r="L62" s="243"/>
      <c r="M62" s="238"/>
      <c r="N62" s="243"/>
      <c r="O62" s="238"/>
      <c r="P62" s="234"/>
      <c r="Q62" s="241"/>
      <c r="R62" s="383">
        <f t="shared" si="1"/>
        <v>0</v>
      </c>
      <c r="S62" s="234"/>
      <c r="T62" s="265"/>
      <c r="U62" s="244"/>
      <c r="V62" s="234"/>
      <c r="W62" s="244"/>
      <c r="X62" s="38"/>
    </row>
    <row r="63" spans="3:24" x14ac:dyDescent="0.25">
      <c r="C63" s="29"/>
      <c r="E63" s="380" t="str">
        <f>IFERROR((INDEX('(0) NAFSGL Installation List'!$D$3:$F$424, MATCH(D63,'(0) NAFSGL Installation List'!$E$3:$E$424,0), 1)), " ")</f>
        <v xml:space="preserve"> </v>
      </c>
      <c r="F63" s="380" t="str">
        <f>IFERROR(
  IF(
    INDEX('(0) NAFSGL Installation List'!$F$3:$F$424,
          MATCH($E63,'(0) NAFSGL Installation List'!$D$3:$D$424,0)
    )="OCONUS",
    INDEX('(0) NAFSGL Installation List'!$G$3:$G$424,
          MATCH($E63,'(0) NAFSGL Installation List'!$D$3:$D$424,0)
    ),
    IF(
      INDEX('(0) NAFSGL Installation List'!$F$3:$F$424,
            MATCH($E63,'(0) NAFSGL Installation List'!$D$3:$D$424,0)
      )="Expeditionary",
      IF(
        INDEX('(0) NAFSGL Installation List'!$H$3:$H$424,
              MATCH($E63,'(0) NAFSGL Installation List'!$D$3:$D$424,0)
        )="Not Applicable",
        INDEX('(0) NAFSGL Installation List'!$F$3:$F$424,
              MATCH($E63,'(0) NAFSGL Installation List'!$D$3:$D$424,0)
        ),
        INDEX('(0) NAFSGL Installation List'!$H$3:$H$424,
              MATCH($E63,'(0) NAFSGL Installation List'!$D$3:$D$424,0)
        )
      ),
      INDEX('(0) NAFSGL Installation List'!$F$3:$F$424,
            MATCH($E63,'(0) NAFSGL Installation List'!$D$3:$D$424,0)
      )
    )
  ),
"")</f>
        <v/>
      </c>
      <c r="G63"/>
      <c r="H63" s="260"/>
      <c r="I63" s="239"/>
      <c r="J63" s="261"/>
      <c r="K63" s="241"/>
      <c r="L63" s="243"/>
      <c r="M63" s="238"/>
      <c r="N63" s="243"/>
      <c r="O63" s="238"/>
      <c r="P63" s="234"/>
      <c r="Q63" s="241"/>
      <c r="R63" s="383">
        <f t="shared" si="1"/>
        <v>0</v>
      </c>
      <c r="S63" s="234"/>
      <c r="T63" s="265"/>
      <c r="U63" s="244"/>
      <c r="V63" s="234"/>
      <c r="W63" s="244"/>
      <c r="X63" s="38"/>
    </row>
    <row r="64" spans="3:24" x14ac:dyDescent="0.25">
      <c r="C64" s="29"/>
      <c r="E64" s="380" t="str">
        <f>IFERROR((INDEX('(0) NAFSGL Installation List'!$D$3:$F$424, MATCH(D64,'(0) NAFSGL Installation List'!$E$3:$E$424,0), 1)), " ")</f>
        <v xml:space="preserve"> </v>
      </c>
      <c r="F64" s="380" t="str">
        <f>IFERROR(
  IF(
    INDEX('(0) NAFSGL Installation List'!$F$3:$F$424,
          MATCH($E64,'(0) NAFSGL Installation List'!$D$3:$D$424,0)
    )="OCONUS",
    INDEX('(0) NAFSGL Installation List'!$G$3:$G$424,
          MATCH($E64,'(0) NAFSGL Installation List'!$D$3:$D$424,0)
    ),
    IF(
      INDEX('(0) NAFSGL Installation List'!$F$3:$F$424,
            MATCH($E64,'(0) NAFSGL Installation List'!$D$3:$D$424,0)
      )="Expeditionary",
      IF(
        INDEX('(0) NAFSGL Installation List'!$H$3:$H$424,
              MATCH($E64,'(0) NAFSGL Installation List'!$D$3:$D$424,0)
        )="Not Applicable",
        INDEX('(0) NAFSGL Installation List'!$F$3:$F$424,
              MATCH($E64,'(0) NAFSGL Installation List'!$D$3:$D$424,0)
        ),
        INDEX('(0) NAFSGL Installation List'!$H$3:$H$424,
              MATCH($E64,'(0) NAFSGL Installation List'!$D$3:$D$424,0)
        )
      ),
      INDEX('(0) NAFSGL Installation List'!$F$3:$F$424,
            MATCH($E64,'(0) NAFSGL Installation List'!$D$3:$D$424,0)
      )
    )
  ),
"")</f>
        <v/>
      </c>
      <c r="G64"/>
      <c r="H64" s="260"/>
      <c r="I64" s="239"/>
      <c r="J64" s="261"/>
      <c r="K64" s="241"/>
      <c r="L64" s="243"/>
      <c r="M64" s="238"/>
      <c r="N64" s="243"/>
      <c r="O64" s="238"/>
      <c r="P64" s="234"/>
      <c r="Q64" s="241"/>
      <c r="R64" s="383">
        <f t="shared" si="1"/>
        <v>0</v>
      </c>
      <c r="S64" s="234"/>
      <c r="T64" s="265"/>
      <c r="U64" s="244"/>
      <c r="V64" s="234"/>
      <c r="W64" s="244"/>
      <c r="X64" s="38"/>
    </row>
    <row r="65" spans="3:24" x14ac:dyDescent="0.25">
      <c r="C65" s="29"/>
      <c r="E65" s="380" t="str">
        <f>IFERROR((INDEX('(0) NAFSGL Installation List'!$D$3:$F$424, MATCH(D65,'(0) NAFSGL Installation List'!$E$3:$E$424,0), 1)), " ")</f>
        <v xml:space="preserve"> </v>
      </c>
      <c r="F65" s="380" t="str">
        <f>IFERROR(
  IF(
    INDEX('(0) NAFSGL Installation List'!$F$3:$F$424,
          MATCH($E65,'(0) NAFSGL Installation List'!$D$3:$D$424,0)
    )="OCONUS",
    INDEX('(0) NAFSGL Installation List'!$G$3:$G$424,
          MATCH($E65,'(0) NAFSGL Installation List'!$D$3:$D$424,0)
    ),
    IF(
      INDEX('(0) NAFSGL Installation List'!$F$3:$F$424,
            MATCH($E65,'(0) NAFSGL Installation List'!$D$3:$D$424,0)
      )="Expeditionary",
      IF(
        INDEX('(0) NAFSGL Installation List'!$H$3:$H$424,
              MATCH($E65,'(0) NAFSGL Installation List'!$D$3:$D$424,0)
        )="Not Applicable",
        INDEX('(0) NAFSGL Installation List'!$F$3:$F$424,
              MATCH($E65,'(0) NAFSGL Installation List'!$D$3:$D$424,0)
        ),
        INDEX('(0) NAFSGL Installation List'!$H$3:$H$424,
              MATCH($E65,'(0) NAFSGL Installation List'!$D$3:$D$424,0)
        )
      ),
      INDEX('(0) NAFSGL Installation List'!$F$3:$F$424,
            MATCH($E65,'(0) NAFSGL Installation List'!$D$3:$D$424,0)
      )
    )
  ),
"")</f>
        <v/>
      </c>
      <c r="G65"/>
      <c r="H65" s="260"/>
      <c r="I65" s="239"/>
      <c r="J65" s="261"/>
      <c r="K65" s="241"/>
      <c r="L65" s="243"/>
      <c r="M65" s="238"/>
      <c r="N65" s="243"/>
      <c r="O65" s="238"/>
      <c r="P65" s="234"/>
      <c r="Q65" s="241"/>
      <c r="R65" s="383">
        <f t="shared" si="1"/>
        <v>0</v>
      </c>
      <c r="S65" s="234"/>
      <c r="T65"/>
      <c r="U65" s="244"/>
      <c r="V65" s="234"/>
      <c r="W65" s="244"/>
      <c r="X65" s="38"/>
    </row>
    <row r="66" spans="3:24" x14ac:dyDescent="0.25">
      <c r="C66" s="29"/>
      <c r="E66" s="380" t="str">
        <f>IFERROR((INDEX('(0) NAFSGL Installation List'!$D$3:$F$424, MATCH(D66,'(0) NAFSGL Installation List'!$E$3:$E$424,0), 1)), " ")</f>
        <v xml:space="preserve"> </v>
      </c>
      <c r="F66" s="380" t="str">
        <f>IFERROR(
  IF(
    INDEX('(0) NAFSGL Installation List'!$F$3:$F$424,
          MATCH($E66,'(0) NAFSGL Installation List'!$D$3:$D$424,0)
    )="OCONUS",
    INDEX('(0) NAFSGL Installation List'!$G$3:$G$424,
          MATCH($E66,'(0) NAFSGL Installation List'!$D$3:$D$424,0)
    ),
    IF(
      INDEX('(0) NAFSGL Installation List'!$F$3:$F$424,
            MATCH($E66,'(0) NAFSGL Installation List'!$D$3:$D$424,0)
      )="Expeditionary",
      IF(
        INDEX('(0) NAFSGL Installation List'!$H$3:$H$424,
              MATCH($E66,'(0) NAFSGL Installation List'!$D$3:$D$424,0)
        )="Not Applicable",
        INDEX('(0) NAFSGL Installation List'!$F$3:$F$424,
              MATCH($E66,'(0) NAFSGL Installation List'!$D$3:$D$424,0)
        ),
        INDEX('(0) NAFSGL Installation List'!$H$3:$H$424,
              MATCH($E66,'(0) NAFSGL Installation List'!$D$3:$D$424,0)
        )
      ),
      INDEX('(0) NAFSGL Installation List'!$F$3:$F$424,
            MATCH($E66,'(0) NAFSGL Installation List'!$D$3:$D$424,0)
      )
    )
  ),
"")</f>
        <v/>
      </c>
      <c r="G66"/>
      <c r="H66" s="260"/>
      <c r="I66" s="239"/>
      <c r="J66" s="261"/>
      <c r="K66" s="241"/>
      <c r="L66" s="243"/>
      <c r="M66" s="238"/>
      <c r="N66" s="243"/>
      <c r="O66" s="238"/>
      <c r="P66" s="234"/>
      <c r="Q66" s="241"/>
      <c r="R66" s="383">
        <f t="shared" si="1"/>
        <v>0</v>
      </c>
      <c r="S66" s="234"/>
      <c r="T66"/>
      <c r="U66" s="244"/>
      <c r="V66" s="234"/>
      <c r="W66" s="244"/>
      <c r="X66" s="38"/>
    </row>
    <row r="67" spans="3:24" x14ac:dyDescent="0.25">
      <c r="C67" s="29"/>
      <c r="E67" s="380" t="str">
        <f>IFERROR((INDEX('(0) NAFSGL Installation List'!$D$3:$F$424, MATCH(D67,'(0) NAFSGL Installation List'!$E$3:$E$424,0), 1)), " ")</f>
        <v xml:space="preserve"> </v>
      </c>
      <c r="F67" s="380" t="str">
        <f>IFERROR(
  IF(
    INDEX('(0) NAFSGL Installation List'!$F$3:$F$424,
          MATCH($E67,'(0) NAFSGL Installation List'!$D$3:$D$424,0)
    )="OCONUS",
    INDEX('(0) NAFSGL Installation List'!$G$3:$G$424,
          MATCH($E67,'(0) NAFSGL Installation List'!$D$3:$D$424,0)
    ),
    IF(
      INDEX('(0) NAFSGL Installation List'!$F$3:$F$424,
            MATCH($E67,'(0) NAFSGL Installation List'!$D$3:$D$424,0)
      )="Expeditionary",
      IF(
        INDEX('(0) NAFSGL Installation List'!$H$3:$H$424,
              MATCH($E67,'(0) NAFSGL Installation List'!$D$3:$D$424,0)
        )="Not Applicable",
        INDEX('(0) NAFSGL Installation List'!$F$3:$F$424,
              MATCH($E67,'(0) NAFSGL Installation List'!$D$3:$D$424,0)
        ),
        INDEX('(0) NAFSGL Installation List'!$H$3:$H$424,
              MATCH($E67,'(0) NAFSGL Installation List'!$D$3:$D$424,0)
        )
      ),
      INDEX('(0) NAFSGL Installation List'!$F$3:$F$424,
            MATCH($E67,'(0) NAFSGL Installation List'!$D$3:$D$424,0)
      )
    )
  ),
"")</f>
        <v/>
      </c>
      <c r="G67"/>
      <c r="H67" s="260"/>
      <c r="I67" s="239"/>
      <c r="J67" s="261"/>
      <c r="K67" s="241"/>
      <c r="L67" s="243"/>
      <c r="M67" s="238"/>
      <c r="N67" s="243"/>
      <c r="O67" s="238"/>
      <c r="P67" s="234"/>
      <c r="Q67" s="241"/>
      <c r="R67" s="383">
        <f t="shared" si="1"/>
        <v>0</v>
      </c>
      <c r="S67" s="234"/>
      <c r="T67" s="265"/>
      <c r="U67" s="244"/>
      <c r="V67" s="234"/>
      <c r="W67" s="244"/>
      <c r="X67" s="38"/>
    </row>
    <row r="68" spans="3:24" x14ac:dyDescent="0.25">
      <c r="C68" s="29"/>
      <c r="E68" s="380" t="str">
        <f>IFERROR((INDEX('(0) NAFSGL Installation List'!$D$3:$F$424, MATCH(D68,'(0) NAFSGL Installation List'!$E$3:$E$424,0), 1)), " ")</f>
        <v xml:space="preserve"> </v>
      </c>
      <c r="F68" s="380" t="str">
        <f>IFERROR(
  IF(
    INDEX('(0) NAFSGL Installation List'!$F$3:$F$424,
          MATCH($E68,'(0) NAFSGL Installation List'!$D$3:$D$424,0)
    )="OCONUS",
    INDEX('(0) NAFSGL Installation List'!$G$3:$G$424,
          MATCH($E68,'(0) NAFSGL Installation List'!$D$3:$D$424,0)
    ),
    IF(
      INDEX('(0) NAFSGL Installation List'!$F$3:$F$424,
            MATCH($E68,'(0) NAFSGL Installation List'!$D$3:$D$424,0)
      )="Expeditionary",
      IF(
        INDEX('(0) NAFSGL Installation List'!$H$3:$H$424,
              MATCH($E68,'(0) NAFSGL Installation List'!$D$3:$D$424,0)
        )="Not Applicable",
        INDEX('(0) NAFSGL Installation List'!$F$3:$F$424,
              MATCH($E68,'(0) NAFSGL Installation List'!$D$3:$D$424,0)
        ),
        INDEX('(0) NAFSGL Installation List'!$H$3:$H$424,
              MATCH($E68,'(0) NAFSGL Installation List'!$D$3:$D$424,0)
        )
      ),
      INDEX('(0) NAFSGL Installation List'!$F$3:$F$424,
            MATCH($E68,'(0) NAFSGL Installation List'!$D$3:$D$424,0)
      )
    )
  ),
"")</f>
        <v/>
      </c>
      <c r="G68"/>
      <c r="H68" s="260"/>
      <c r="I68" s="239"/>
      <c r="J68" s="261"/>
      <c r="K68" s="241"/>
      <c r="L68" s="243"/>
      <c r="M68" s="238"/>
      <c r="N68" s="243"/>
      <c r="O68" s="238"/>
      <c r="P68" s="234"/>
      <c r="Q68" s="241"/>
      <c r="R68" s="383">
        <f t="shared" si="1"/>
        <v>0</v>
      </c>
      <c r="S68" s="234"/>
      <c r="T68" s="265"/>
      <c r="U68" s="244"/>
      <c r="V68" s="234"/>
      <c r="W68" s="244"/>
      <c r="X68" s="38"/>
    </row>
    <row r="69" spans="3:24" x14ac:dyDescent="0.25">
      <c r="C69" s="29"/>
      <c r="E69" s="380" t="str">
        <f>IFERROR((INDEX('(0) NAFSGL Installation List'!$D$3:$F$424, MATCH(D69,'(0) NAFSGL Installation List'!$E$3:$E$424,0), 1)), " ")</f>
        <v xml:space="preserve"> </v>
      </c>
      <c r="F69" s="380" t="str">
        <f>IFERROR(
  IF(
    INDEX('(0) NAFSGL Installation List'!$F$3:$F$424,
          MATCH($E69,'(0) NAFSGL Installation List'!$D$3:$D$424,0)
    )="OCONUS",
    INDEX('(0) NAFSGL Installation List'!$G$3:$G$424,
          MATCH($E69,'(0) NAFSGL Installation List'!$D$3:$D$424,0)
    ),
    IF(
      INDEX('(0) NAFSGL Installation List'!$F$3:$F$424,
            MATCH($E69,'(0) NAFSGL Installation List'!$D$3:$D$424,0)
      )="Expeditionary",
      IF(
        INDEX('(0) NAFSGL Installation List'!$H$3:$H$424,
              MATCH($E69,'(0) NAFSGL Installation List'!$D$3:$D$424,0)
        )="Not Applicable",
        INDEX('(0) NAFSGL Installation List'!$F$3:$F$424,
              MATCH($E69,'(0) NAFSGL Installation List'!$D$3:$D$424,0)
        ),
        INDEX('(0) NAFSGL Installation List'!$H$3:$H$424,
              MATCH($E69,'(0) NAFSGL Installation List'!$D$3:$D$424,0)
        )
      ),
      INDEX('(0) NAFSGL Installation List'!$F$3:$F$424,
            MATCH($E69,'(0) NAFSGL Installation List'!$D$3:$D$424,0)
      )
    )
  ),
"")</f>
        <v/>
      </c>
      <c r="G69"/>
      <c r="H69" s="260"/>
      <c r="I69" s="239"/>
      <c r="J69" s="261"/>
      <c r="K69" s="241"/>
      <c r="L69" s="243"/>
      <c r="M69" s="238"/>
      <c r="N69" s="243"/>
      <c r="O69" s="238"/>
      <c r="P69" s="234"/>
      <c r="Q69" s="241"/>
      <c r="R69" s="383">
        <f t="shared" si="1"/>
        <v>0</v>
      </c>
      <c r="S69" s="234"/>
      <c r="T69"/>
      <c r="U69" s="244"/>
      <c r="V69" s="234"/>
      <c r="W69" s="244"/>
      <c r="X69" s="38"/>
    </row>
    <row r="70" spans="3:24" x14ac:dyDescent="0.25">
      <c r="C70" s="29"/>
      <c r="E70" s="380" t="str">
        <f>IFERROR((INDEX('(0) NAFSGL Installation List'!$D$3:$F$424, MATCH(D70,'(0) NAFSGL Installation List'!$E$3:$E$424,0), 1)), " ")</f>
        <v xml:space="preserve"> </v>
      </c>
      <c r="F70" s="380" t="str">
        <f>IFERROR(
  IF(
    INDEX('(0) NAFSGL Installation List'!$F$3:$F$424,
          MATCH($E70,'(0) NAFSGL Installation List'!$D$3:$D$424,0)
    )="OCONUS",
    INDEX('(0) NAFSGL Installation List'!$G$3:$G$424,
          MATCH($E70,'(0) NAFSGL Installation List'!$D$3:$D$424,0)
    ),
    IF(
      INDEX('(0) NAFSGL Installation List'!$F$3:$F$424,
            MATCH($E70,'(0) NAFSGL Installation List'!$D$3:$D$424,0)
      )="Expeditionary",
      IF(
        INDEX('(0) NAFSGL Installation List'!$H$3:$H$424,
              MATCH($E70,'(0) NAFSGL Installation List'!$D$3:$D$424,0)
        )="Not Applicable",
        INDEX('(0) NAFSGL Installation List'!$F$3:$F$424,
              MATCH($E70,'(0) NAFSGL Installation List'!$D$3:$D$424,0)
        ),
        INDEX('(0) NAFSGL Installation List'!$H$3:$H$424,
              MATCH($E70,'(0) NAFSGL Installation List'!$D$3:$D$424,0)
        )
      ),
      INDEX('(0) NAFSGL Installation List'!$F$3:$F$424,
            MATCH($E70,'(0) NAFSGL Installation List'!$D$3:$D$424,0)
      )
    )
  ),
"")</f>
        <v/>
      </c>
      <c r="G70"/>
      <c r="H70" s="260"/>
      <c r="I70" s="239"/>
      <c r="J70" s="261"/>
      <c r="K70" s="241"/>
      <c r="L70" s="243"/>
      <c r="M70" s="238"/>
      <c r="N70" s="243"/>
      <c r="O70" s="238"/>
      <c r="P70" s="234"/>
      <c r="Q70" s="241"/>
      <c r="R70" s="383">
        <f t="shared" si="1"/>
        <v>0</v>
      </c>
      <c r="S70" s="234"/>
      <c r="T70"/>
      <c r="U70" s="244"/>
      <c r="V70" s="234"/>
      <c r="W70" s="244"/>
      <c r="X70" s="38"/>
    </row>
    <row r="71" spans="3:24" x14ac:dyDescent="0.25">
      <c r="C71" s="29"/>
      <c r="E71" s="380" t="str">
        <f>IFERROR((INDEX('(0) NAFSGL Installation List'!$D$3:$F$424, MATCH(D71,'(0) NAFSGL Installation List'!$E$3:$E$424,0), 1)), " ")</f>
        <v xml:space="preserve"> </v>
      </c>
      <c r="F71" s="380" t="str">
        <f>IFERROR(
  IF(
    INDEX('(0) NAFSGL Installation List'!$F$3:$F$424,
          MATCH($E71,'(0) NAFSGL Installation List'!$D$3:$D$424,0)
    )="OCONUS",
    INDEX('(0) NAFSGL Installation List'!$G$3:$G$424,
          MATCH($E71,'(0) NAFSGL Installation List'!$D$3:$D$424,0)
    ),
    IF(
      INDEX('(0) NAFSGL Installation List'!$F$3:$F$424,
            MATCH($E71,'(0) NAFSGL Installation List'!$D$3:$D$424,0)
      )="Expeditionary",
      IF(
        INDEX('(0) NAFSGL Installation List'!$H$3:$H$424,
              MATCH($E71,'(0) NAFSGL Installation List'!$D$3:$D$424,0)
        )="Not Applicable",
        INDEX('(0) NAFSGL Installation List'!$F$3:$F$424,
              MATCH($E71,'(0) NAFSGL Installation List'!$D$3:$D$424,0)
        ),
        INDEX('(0) NAFSGL Installation List'!$H$3:$H$424,
              MATCH($E71,'(0) NAFSGL Installation List'!$D$3:$D$424,0)
        )
      ),
      INDEX('(0) NAFSGL Installation List'!$F$3:$F$424,
            MATCH($E71,'(0) NAFSGL Installation List'!$D$3:$D$424,0)
      )
    )
  ),
"")</f>
        <v/>
      </c>
      <c r="G71"/>
      <c r="H71" s="260"/>
      <c r="I71" s="239"/>
      <c r="J71" s="261"/>
      <c r="K71" s="241"/>
      <c r="L71" s="243"/>
      <c r="M71" s="238"/>
      <c r="N71" s="243"/>
      <c r="O71" s="238"/>
      <c r="P71" s="234"/>
      <c r="Q71" s="241"/>
      <c r="R71" s="383">
        <f t="shared" si="1"/>
        <v>0</v>
      </c>
      <c r="S71" s="234"/>
      <c r="T71" s="265"/>
      <c r="U71" s="244"/>
      <c r="V71" s="234"/>
      <c r="W71" s="244"/>
      <c r="X71" s="38"/>
    </row>
    <row r="72" spans="3:24" x14ac:dyDescent="0.25">
      <c r="C72" s="29"/>
      <c r="E72" s="380" t="str">
        <f>IFERROR((INDEX('(0) NAFSGL Installation List'!$D$3:$F$424, MATCH(D72,'(0) NAFSGL Installation List'!$E$3:$E$424,0), 1)), " ")</f>
        <v xml:space="preserve"> </v>
      </c>
      <c r="F72" s="380" t="str">
        <f>IFERROR(
  IF(
    INDEX('(0) NAFSGL Installation List'!$F$3:$F$424,
          MATCH($E72,'(0) NAFSGL Installation List'!$D$3:$D$424,0)
    )="OCONUS",
    INDEX('(0) NAFSGL Installation List'!$G$3:$G$424,
          MATCH($E72,'(0) NAFSGL Installation List'!$D$3:$D$424,0)
    ),
    IF(
      INDEX('(0) NAFSGL Installation List'!$F$3:$F$424,
            MATCH($E72,'(0) NAFSGL Installation List'!$D$3:$D$424,0)
      )="Expeditionary",
      IF(
        INDEX('(0) NAFSGL Installation List'!$H$3:$H$424,
              MATCH($E72,'(0) NAFSGL Installation List'!$D$3:$D$424,0)
        )="Not Applicable",
        INDEX('(0) NAFSGL Installation List'!$F$3:$F$424,
              MATCH($E72,'(0) NAFSGL Installation List'!$D$3:$D$424,0)
        ),
        INDEX('(0) NAFSGL Installation List'!$H$3:$H$424,
              MATCH($E72,'(0) NAFSGL Installation List'!$D$3:$D$424,0)
        )
      ),
      INDEX('(0) NAFSGL Installation List'!$F$3:$F$424,
            MATCH($E72,'(0) NAFSGL Installation List'!$D$3:$D$424,0)
      )
    )
  ),
"")</f>
        <v/>
      </c>
      <c r="G72"/>
      <c r="H72" s="260"/>
      <c r="I72" s="239"/>
      <c r="J72" s="261"/>
      <c r="K72" s="241"/>
      <c r="L72" s="243"/>
      <c r="M72" s="238"/>
      <c r="N72" s="243"/>
      <c r="O72" s="238"/>
      <c r="P72" s="234"/>
      <c r="Q72" s="241"/>
      <c r="R72" s="383">
        <f t="shared" si="1"/>
        <v>0</v>
      </c>
      <c r="S72" s="234"/>
      <c r="T72" s="265"/>
      <c r="U72" s="244"/>
      <c r="V72" s="234"/>
      <c r="W72" s="244"/>
      <c r="X72" s="38"/>
    </row>
    <row r="73" spans="3:24" x14ac:dyDescent="0.25">
      <c r="C73" s="29"/>
      <c r="E73" s="380" t="str">
        <f>IFERROR((INDEX('(0) NAFSGL Installation List'!$D$3:$F$424, MATCH(D73,'(0) NAFSGL Installation List'!$E$3:$E$424,0), 1)), " ")</f>
        <v xml:space="preserve"> </v>
      </c>
      <c r="F73" s="380" t="str">
        <f>IFERROR(
  IF(
    INDEX('(0) NAFSGL Installation List'!$F$3:$F$424,
          MATCH($E73,'(0) NAFSGL Installation List'!$D$3:$D$424,0)
    )="OCONUS",
    INDEX('(0) NAFSGL Installation List'!$G$3:$G$424,
          MATCH($E73,'(0) NAFSGL Installation List'!$D$3:$D$424,0)
    ),
    IF(
      INDEX('(0) NAFSGL Installation List'!$F$3:$F$424,
            MATCH($E73,'(0) NAFSGL Installation List'!$D$3:$D$424,0)
      )="Expeditionary",
      IF(
        INDEX('(0) NAFSGL Installation List'!$H$3:$H$424,
              MATCH($E73,'(0) NAFSGL Installation List'!$D$3:$D$424,0)
        )="Not Applicable",
        INDEX('(0) NAFSGL Installation List'!$F$3:$F$424,
              MATCH($E73,'(0) NAFSGL Installation List'!$D$3:$D$424,0)
        ),
        INDEX('(0) NAFSGL Installation List'!$H$3:$H$424,
              MATCH($E73,'(0) NAFSGL Installation List'!$D$3:$D$424,0)
        )
      ),
      INDEX('(0) NAFSGL Installation List'!$F$3:$F$424,
            MATCH($E73,'(0) NAFSGL Installation List'!$D$3:$D$424,0)
      )
    )
  ),
"")</f>
        <v/>
      </c>
      <c r="G73"/>
      <c r="H73" s="260"/>
      <c r="I73" s="239"/>
      <c r="J73" s="261"/>
      <c r="K73" s="241"/>
      <c r="L73" s="243"/>
      <c r="M73" s="238"/>
      <c r="N73" s="243"/>
      <c r="O73" s="238"/>
      <c r="P73" s="234"/>
      <c r="Q73" s="241"/>
      <c r="R73" s="383">
        <f t="shared" si="1"/>
        <v>0</v>
      </c>
      <c r="S73" s="234"/>
      <c r="T73" s="265"/>
      <c r="U73" s="244"/>
      <c r="V73" s="234"/>
      <c r="W73" s="244"/>
      <c r="X73" s="38"/>
    </row>
    <row r="74" spans="3:24" x14ac:dyDescent="0.25">
      <c r="C74" s="29"/>
      <c r="E74" s="380" t="str">
        <f>IFERROR((INDEX('(0) NAFSGL Installation List'!$D$3:$F$424, MATCH(D74,'(0) NAFSGL Installation List'!$E$3:$E$424,0), 1)), " ")</f>
        <v xml:space="preserve"> </v>
      </c>
      <c r="F74" s="380" t="str">
        <f>IFERROR(
  IF(
    INDEX('(0) NAFSGL Installation List'!$F$3:$F$424,
          MATCH($E74,'(0) NAFSGL Installation List'!$D$3:$D$424,0)
    )="OCONUS",
    INDEX('(0) NAFSGL Installation List'!$G$3:$G$424,
          MATCH($E74,'(0) NAFSGL Installation List'!$D$3:$D$424,0)
    ),
    IF(
      INDEX('(0) NAFSGL Installation List'!$F$3:$F$424,
            MATCH($E74,'(0) NAFSGL Installation List'!$D$3:$D$424,0)
      )="Expeditionary",
      IF(
        INDEX('(0) NAFSGL Installation List'!$H$3:$H$424,
              MATCH($E74,'(0) NAFSGL Installation List'!$D$3:$D$424,0)
        )="Not Applicable",
        INDEX('(0) NAFSGL Installation List'!$F$3:$F$424,
              MATCH($E74,'(0) NAFSGL Installation List'!$D$3:$D$424,0)
        ),
        INDEX('(0) NAFSGL Installation List'!$H$3:$H$424,
              MATCH($E74,'(0) NAFSGL Installation List'!$D$3:$D$424,0)
        )
      ),
      INDEX('(0) NAFSGL Installation List'!$F$3:$F$424,
            MATCH($E74,'(0) NAFSGL Installation List'!$D$3:$D$424,0)
      )
    )
  ),
"")</f>
        <v/>
      </c>
      <c r="G74"/>
      <c r="H74" s="260"/>
      <c r="I74" s="239"/>
      <c r="J74" s="261"/>
      <c r="K74" s="241"/>
      <c r="L74" s="243"/>
      <c r="M74" s="238"/>
      <c r="N74" s="243"/>
      <c r="O74" s="238"/>
      <c r="P74" s="234"/>
      <c r="Q74" s="241"/>
      <c r="R74" s="383">
        <f t="shared" si="1"/>
        <v>0</v>
      </c>
      <c r="S74" s="234"/>
      <c r="T74" s="265"/>
      <c r="U74" s="244"/>
      <c r="V74" s="234"/>
      <c r="W74" s="244"/>
      <c r="X74" s="38"/>
    </row>
    <row r="75" spans="3:24" x14ac:dyDescent="0.25">
      <c r="C75" s="29"/>
      <c r="E75" s="380" t="str">
        <f>IFERROR((INDEX('(0) NAFSGL Installation List'!$D$3:$F$424, MATCH(D75,'(0) NAFSGL Installation List'!$E$3:$E$424,0), 1)), " ")</f>
        <v xml:space="preserve"> </v>
      </c>
      <c r="F75" s="380" t="str">
        <f>IFERROR(
  IF(
    INDEX('(0) NAFSGL Installation List'!$F$3:$F$424,
          MATCH($E75,'(0) NAFSGL Installation List'!$D$3:$D$424,0)
    )="OCONUS",
    INDEX('(0) NAFSGL Installation List'!$G$3:$G$424,
          MATCH($E75,'(0) NAFSGL Installation List'!$D$3:$D$424,0)
    ),
    IF(
      INDEX('(0) NAFSGL Installation List'!$F$3:$F$424,
            MATCH($E75,'(0) NAFSGL Installation List'!$D$3:$D$424,0)
      )="Expeditionary",
      IF(
        INDEX('(0) NAFSGL Installation List'!$H$3:$H$424,
              MATCH($E75,'(0) NAFSGL Installation List'!$D$3:$D$424,0)
        )="Not Applicable",
        INDEX('(0) NAFSGL Installation List'!$F$3:$F$424,
              MATCH($E75,'(0) NAFSGL Installation List'!$D$3:$D$424,0)
        ),
        INDEX('(0) NAFSGL Installation List'!$H$3:$H$424,
              MATCH($E75,'(0) NAFSGL Installation List'!$D$3:$D$424,0)
        )
      ),
      INDEX('(0) NAFSGL Installation List'!$F$3:$F$424,
            MATCH($E75,'(0) NAFSGL Installation List'!$D$3:$D$424,0)
      )
    )
  ),
"")</f>
        <v/>
      </c>
      <c r="G75"/>
      <c r="H75" s="260"/>
      <c r="I75" s="239"/>
      <c r="J75" s="261"/>
      <c r="K75" s="241"/>
      <c r="L75" s="243"/>
      <c r="M75" s="238"/>
      <c r="N75" s="243"/>
      <c r="O75" s="238"/>
      <c r="P75" s="234"/>
      <c r="Q75" s="241"/>
      <c r="R75" s="383">
        <f t="shared" si="1"/>
        <v>0</v>
      </c>
      <c r="S75" s="234"/>
      <c r="T75"/>
      <c r="U75" s="244"/>
      <c r="V75" s="234"/>
      <c r="W75" s="244"/>
      <c r="X75" s="38"/>
    </row>
    <row r="76" spans="3:24" x14ac:dyDescent="0.25">
      <c r="C76" s="29"/>
      <c r="E76" s="380" t="str">
        <f>IFERROR((INDEX('(0) NAFSGL Installation List'!$D$3:$F$424, MATCH(D76,'(0) NAFSGL Installation List'!$E$3:$E$424,0), 1)), " ")</f>
        <v xml:space="preserve"> </v>
      </c>
      <c r="F76" s="380" t="str">
        <f>IFERROR(
  IF(
    INDEX('(0) NAFSGL Installation List'!$F$3:$F$424,
          MATCH($E76,'(0) NAFSGL Installation List'!$D$3:$D$424,0)
    )="OCONUS",
    INDEX('(0) NAFSGL Installation List'!$G$3:$G$424,
          MATCH($E76,'(0) NAFSGL Installation List'!$D$3:$D$424,0)
    ),
    IF(
      INDEX('(0) NAFSGL Installation List'!$F$3:$F$424,
            MATCH($E76,'(0) NAFSGL Installation List'!$D$3:$D$424,0)
      )="Expeditionary",
      IF(
        INDEX('(0) NAFSGL Installation List'!$H$3:$H$424,
              MATCH($E76,'(0) NAFSGL Installation List'!$D$3:$D$424,0)
        )="Not Applicable",
        INDEX('(0) NAFSGL Installation List'!$F$3:$F$424,
              MATCH($E76,'(0) NAFSGL Installation List'!$D$3:$D$424,0)
        ),
        INDEX('(0) NAFSGL Installation List'!$H$3:$H$424,
              MATCH($E76,'(0) NAFSGL Installation List'!$D$3:$D$424,0)
        )
      ),
      INDEX('(0) NAFSGL Installation List'!$F$3:$F$424,
            MATCH($E76,'(0) NAFSGL Installation List'!$D$3:$D$424,0)
      )
    )
  ),
"")</f>
        <v/>
      </c>
      <c r="G76"/>
      <c r="H76" s="260"/>
      <c r="I76" s="239"/>
      <c r="J76" s="261"/>
      <c r="K76" s="241"/>
      <c r="L76" s="243"/>
      <c r="M76" s="238"/>
      <c r="N76" s="243"/>
      <c r="O76" s="238"/>
      <c r="P76" s="234"/>
      <c r="Q76" s="241"/>
      <c r="R76" s="383">
        <f t="shared" si="1"/>
        <v>0</v>
      </c>
      <c r="S76" s="234"/>
      <c r="T76"/>
      <c r="U76" s="244"/>
      <c r="V76" s="234"/>
      <c r="W76" s="244"/>
      <c r="X76" s="38"/>
    </row>
    <row r="77" spans="3:24" x14ac:dyDescent="0.25">
      <c r="C77" s="29"/>
      <c r="E77" s="380" t="str">
        <f>IFERROR((INDEX('(0) NAFSGL Installation List'!$D$3:$F$424, MATCH(D77,'(0) NAFSGL Installation List'!$E$3:$E$424,0), 1)), " ")</f>
        <v xml:space="preserve"> </v>
      </c>
      <c r="F77" s="380" t="str">
        <f>IFERROR(
  IF(
    INDEX('(0) NAFSGL Installation List'!$F$3:$F$424,
          MATCH($E77,'(0) NAFSGL Installation List'!$D$3:$D$424,0)
    )="OCONUS",
    INDEX('(0) NAFSGL Installation List'!$G$3:$G$424,
          MATCH($E77,'(0) NAFSGL Installation List'!$D$3:$D$424,0)
    ),
    IF(
      INDEX('(0) NAFSGL Installation List'!$F$3:$F$424,
            MATCH($E77,'(0) NAFSGL Installation List'!$D$3:$D$424,0)
      )="Expeditionary",
      IF(
        INDEX('(0) NAFSGL Installation List'!$H$3:$H$424,
              MATCH($E77,'(0) NAFSGL Installation List'!$D$3:$D$424,0)
        )="Not Applicable",
        INDEX('(0) NAFSGL Installation List'!$F$3:$F$424,
              MATCH($E77,'(0) NAFSGL Installation List'!$D$3:$D$424,0)
        ),
        INDEX('(0) NAFSGL Installation List'!$H$3:$H$424,
              MATCH($E77,'(0) NAFSGL Installation List'!$D$3:$D$424,0)
        )
      ),
      INDEX('(0) NAFSGL Installation List'!$F$3:$F$424,
            MATCH($E77,'(0) NAFSGL Installation List'!$D$3:$D$424,0)
      )
    )
  ),
"")</f>
        <v/>
      </c>
      <c r="G77"/>
      <c r="H77" s="260"/>
      <c r="I77" s="239"/>
      <c r="J77" s="261"/>
      <c r="K77" s="241"/>
      <c r="L77" s="243"/>
      <c r="M77" s="238"/>
      <c r="N77" s="243"/>
      <c r="O77" s="238"/>
      <c r="P77" s="234"/>
      <c r="Q77" s="241"/>
      <c r="R77" s="383">
        <f t="shared" si="1"/>
        <v>0</v>
      </c>
      <c r="S77" s="234"/>
      <c r="T77" s="265"/>
      <c r="U77" s="244"/>
      <c r="V77" s="234"/>
      <c r="W77" s="244"/>
      <c r="X77" s="38"/>
    </row>
    <row r="78" spans="3:24" x14ac:dyDescent="0.25">
      <c r="C78" s="29"/>
      <c r="E78" s="380" t="str">
        <f>IFERROR((INDEX('(0) NAFSGL Installation List'!$D$3:$F$424, MATCH(D78,'(0) NAFSGL Installation List'!$E$3:$E$424,0), 1)), " ")</f>
        <v xml:space="preserve"> </v>
      </c>
      <c r="F78" s="380" t="str">
        <f>IFERROR(
  IF(
    INDEX('(0) NAFSGL Installation List'!$F$3:$F$424,
          MATCH($E78,'(0) NAFSGL Installation List'!$D$3:$D$424,0)
    )="OCONUS",
    INDEX('(0) NAFSGL Installation List'!$G$3:$G$424,
          MATCH($E78,'(0) NAFSGL Installation List'!$D$3:$D$424,0)
    ),
    IF(
      INDEX('(0) NAFSGL Installation List'!$F$3:$F$424,
            MATCH($E78,'(0) NAFSGL Installation List'!$D$3:$D$424,0)
      )="Expeditionary",
      IF(
        INDEX('(0) NAFSGL Installation List'!$H$3:$H$424,
              MATCH($E78,'(0) NAFSGL Installation List'!$D$3:$D$424,0)
        )="Not Applicable",
        INDEX('(0) NAFSGL Installation List'!$F$3:$F$424,
              MATCH($E78,'(0) NAFSGL Installation List'!$D$3:$D$424,0)
        ),
        INDEX('(0) NAFSGL Installation List'!$H$3:$H$424,
              MATCH($E78,'(0) NAFSGL Installation List'!$D$3:$D$424,0)
        )
      ),
      INDEX('(0) NAFSGL Installation List'!$F$3:$F$424,
            MATCH($E78,'(0) NAFSGL Installation List'!$D$3:$D$424,0)
      )
    )
  ),
"")</f>
        <v/>
      </c>
      <c r="G78"/>
      <c r="H78" s="260"/>
      <c r="I78" s="239"/>
      <c r="J78" s="261"/>
      <c r="K78" s="241"/>
      <c r="L78" s="243"/>
      <c r="M78" s="238"/>
      <c r="N78" s="243"/>
      <c r="O78" s="238"/>
      <c r="P78" s="234"/>
      <c r="Q78" s="241"/>
      <c r="R78" s="383">
        <f t="shared" si="1"/>
        <v>0</v>
      </c>
      <c r="S78" s="234"/>
      <c r="T78" s="265"/>
      <c r="U78" s="244"/>
      <c r="V78" s="234"/>
      <c r="W78" s="244"/>
      <c r="X78" s="38"/>
    </row>
    <row r="79" spans="3:24" x14ac:dyDescent="0.25">
      <c r="C79" s="29"/>
      <c r="E79" s="380" t="str">
        <f>IFERROR((INDEX('(0) NAFSGL Installation List'!$D$3:$F$424, MATCH(D79,'(0) NAFSGL Installation List'!$E$3:$E$424,0), 1)), " ")</f>
        <v xml:space="preserve"> </v>
      </c>
      <c r="F79" s="380" t="str">
        <f>IFERROR(
  IF(
    INDEX('(0) NAFSGL Installation List'!$F$3:$F$424,
          MATCH($E79,'(0) NAFSGL Installation List'!$D$3:$D$424,0)
    )="OCONUS",
    INDEX('(0) NAFSGL Installation List'!$G$3:$G$424,
          MATCH($E79,'(0) NAFSGL Installation List'!$D$3:$D$424,0)
    ),
    IF(
      INDEX('(0) NAFSGL Installation List'!$F$3:$F$424,
            MATCH($E79,'(0) NAFSGL Installation List'!$D$3:$D$424,0)
      )="Expeditionary",
      IF(
        INDEX('(0) NAFSGL Installation List'!$H$3:$H$424,
              MATCH($E79,'(0) NAFSGL Installation List'!$D$3:$D$424,0)
        )="Not Applicable",
        INDEX('(0) NAFSGL Installation List'!$F$3:$F$424,
              MATCH($E79,'(0) NAFSGL Installation List'!$D$3:$D$424,0)
        ),
        INDEX('(0) NAFSGL Installation List'!$H$3:$H$424,
              MATCH($E79,'(0) NAFSGL Installation List'!$D$3:$D$424,0)
        )
      ),
      INDEX('(0) NAFSGL Installation List'!$F$3:$F$424,
            MATCH($E79,'(0) NAFSGL Installation List'!$D$3:$D$424,0)
      )
    )
  ),
"")</f>
        <v/>
      </c>
      <c r="G79"/>
      <c r="H79" s="260"/>
      <c r="I79" s="239"/>
      <c r="J79" s="261"/>
      <c r="K79" s="241"/>
      <c r="L79" s="243"/>
      <c r="M79" s="238"/>
      <c r="N79" s="243"/>
      <c r="O79" s="238"/>
      <c r="P79" s="234"/>
      <c r="Q79" s="241"/>
      <c r="R79" s="383">
        <f t="shared" ref="R79:R110" si="2">U79-Q79</f>
        <v>0</v>
      </c>
      <c r="S79" s="234"/>
      <c r="T79"/>
      <c r="U79" s="244"/>
      <c r="V79" s="234"/>
      <c r="W79" s="244"/>
      <c r="X79" s="38"/>
    </row>
    <row r="80" spans="3:24" x14ac:dyDescent="0.25">
      <c r="C80" s="29"/>
      <c r="E80" s="380" t="str">
        <f>IFERROR((INDEX('(0) NAFSGL Installation List'!$D$3:$F$424, MATCH(D80,'(0) NAFSGL Installation List'!$E$3:$E$424,0), 1)), " ")</f>
        <v xml:space="preserve"> </v>
      </c>
      <c r="F80" s="380" t="str">
        <f>IFERROR(
  IF(
    INDEX('(0) NAFSGL Installation List'!$F$3:$F$424,
          MATCH($E80,'(0) NAFSGL Installation List'!$D$3:$D$424,0)
    )="OCONUS",
    INDEX('(0) NAFSGL Installation List'!$G$3:$G$424,
          MATCH($E80,'(0) NAFSGL Installation List'!$D$3:$D$424,0)
    ),
    IF(
      INDEX('(0) NAFSGL Installation List'!$F$3:$F$424,
            MATCH($E80,'(0) NAFSGL Installation List'!$D$3:$D$424,0)
      )="Expeditionary",
      IF(
        INDEX('(0) NAFSGL Installation List'!$H$3:$H$424,
              MATCH($E80,'(0) NAFSGL Installation List'!$D$3:$D$424,0)
        )="Not Applicable",
        INDEX('(0) NAFSGL Installation List'!$F$3:$F$424,
              MATCH($E80,'(0) NAFSGL Installation List'!$D$3:$D$424,0)
        ),
        INDEX('(0) NAFSGL Installation List'!$H$3:$H$424,
              MATCH($E80,'(0) NAFSGL Installation List'!$D$3:$D$424,0)
        )
      ),
      INDEX('(0) NAFSGL Installation List'!$F$3:$F$424,
            MATCH($E80,'(0) NAFSGL Installation List'!$D$3:$D$424,0)
      )
    )
  ),
"")</f>
        <v/>
      </c>
      <c r="G80"/>
      <c r="H80" s="260"/>
      <c r="I80" s="239"/>
      <c r="J80" s="261"/>
      <c r="K80" s="241"/>
      <c r="L80" s="243"/>
      <c r="M80" s="238"/>
      <c r="N80" s="243"/>
      <c r="O80" s="238"/>
      <c r="P80" s="234"/>
      <c r="Q80" s="241"/>
      <c r="R80" s="383">
        <f t="shared" si="2"/>
        <v>0</v>
      </c>
      <c r="S80" s="234"/>
      <c r="T80"/>
      <c r="U80" s="244"/>
      <c r="V80" s="234"/>
      <c r="W80" s="244"/>
      <c r="X80" s="38"/>
    </row>
    <row r="81" spans="3:24" x14ac:dyDescent="0.25">
      <c r="C81" s="29"/>
      <c r="E81" s="380" t="str">
        <f>IFERROR((INDEX('(0) NAFSGL Installation List'!$D$3:$F$424, MATCH(D81,'(0) NAFSGL Installation List'!$E$3:$E$424,0), 1)), " ")</f>
        <v xml:space="preserve"> </v>
      </c>
      <c r="F81" s="380" t="str">
        <f>IFERROR(
  IF(
    INDEX('(0) NAFSGL Installation List'!$F$3:$F$424,
          MATCH($E81,'(0) NAFSGL Installation List'!$D$3:$D$424,0)
    )="OCONUS",
    INDEX('(0) NAFSGL Installation List'!$G$3:$G$424,
          MATCH($E81,'(0) NAFSGL Installation List'!$D$3:$D$424,0)
    ),
    IF(
      INDEX('(0) NAFSGL Installation List'!$F$3:$F$424,
            MATCH($E81,'(0) NAFSGL Installation List'!$D$3:$D$424,0)
      )="Expeditionary",
      IF(
        INDEX('(0) NAFSGL Installation List'!$H$3:$H$424,
              MATCH($E81,'(0) NAFSGL Installation List'!$D$3:$D$424,0)
        )="Not Applicable",
        INDEX('(0) NAFSGL Installation List'!$F$3:$F$424,
              MATCH($E81,'(0) NAFSGL Installation List'!$D$3:$D$424,0)
        ),
        INDEX('(0) NAFSGL Installation List'!$H$3:$H$424,
              MATCH($E81,'(0) NAFSGL Installation List'!$D$3:$D$424,0)
        )
      ),
      INDEX('(0) NAFSGL Installation List'!$F$3:$F$424,
            MATCH($E81,'(0) NAFSGL Installation List'!$D$3:$D$424,0)
      )
    )
  ),
"")</f>
        <v/>
      </c>
      <c r="G81"/>
      <c r="H81" s="260"/>
      <c r="I81" s="239"/>
      <c r="J81" s="261"/>
      <c r="K81" s="241"/>
      <c r="L81" s="243"/>
      <c r="M81" s="238"/>
      <c r="N81" s="243"/>
      <c r="O81" s="238"/>
      <c r="P81" s="234"/>
      <c r="Q81" s="241"/>
      <c r="R81" s="383">
        <f t="shared" si="2"/>
        <v>0</v>
      </c>
      <c r="S81" s="234"/>
      <c r="T81" s="265"/>
      <c r="U81" s="244"/>
      <c r="V81" s="234"/>
      <c r="W81" s="244"/>
      <c r="X81" s="38"/>
    </row>
    <row r="82" spans="3:24" x14ac:dyDescent="0.25">
      <c r="C82" s="29"/>
      <c r="E82" s="380" t="str">
        <f>IFERROR((INDEX('(0) NAFSGL Installation List'!$D$3:$F$424, MATCH(D82,'(0) NAFSGL Installation List'!$E$3:$E$424,0), 1)), " ")</f>
        <v xml:space="preserve"> </v>
      </c>
      <c r="F82" s="380" t="str">
        <f>IFERROR(
  IF(
    INDEX('(0) NAFSGL Installation List'!$F$3:$F$424,
          MATCH($E82,'(0) NAFSGL Installation List'!$D$3:$D$424,0)
    )="OCONUS",
    INDEX('(0) NAFSGL Installation List'!$G$3:$G$424,
          MATCH($E82,'(0) NAFSGL Installation List'!$D$3:$D$424,0)
    ),
    IF(
      INDEX('(0) NAFSGL Installation List'!$F$3:$F$424,
            MATCH($E82,'(0) NAFSGL Installation List'!$D$3:$D$424,0)
      )="Expeditionary",
      IF(
        INDEX('(0) NAFSGL Installation List'!$H$3:$H$424,
              MATCH($E82,'(0) NAFSGL Installation List'!$D$3:$D$424,0)
        )="Not Applicable",
        INDEX('(0) NAFSGL Installation List'!$F$3:$F$424,
              MATCH($E82,'(0) NAFSGL Installation List'!$D$3:$D$424,0)
        ),
        INDEX('(0) NAFSGL Installation List'!$H$3:$H$424,
              MATCH($E82,'(0) NAFSGL Installation List'!$D$3:$D$424,0)
        )
      ),
      INDEX('(0) NAFSGL Installation List'!$F$3:$F$424,
            MATCH($E82,'(0) NAFSGL Installation List'!$D$3:$D$424,0)
      )
    )
  ),
"")</f>
        <v/>
      </c>
      <c r="G82"/>
      <c r="H82" s="260"/>
      <c r="I82" s="239"/>
      <c r="J82" s="261"/>
      <c r="K82" s="241"/>
      <c r="L82" s="243"/>
      <c r="M82" s="238"/>
      <c r="N82" s="243"/>
      <c r="O82" s="238"/>
      <c r="P82" s="234"/>
      <c r="Q82" s="241"/>
      <c r="R82" s="383">
        <f t="shared" si="2"/>
        <v>0</v>
      </c>
      <c r="S82" s="234"/>
      <c r="T82" s="265"/>
      <c r="U82" s="244"/>
      <c r="V82" s="234"/>
      <c r="W82" s="244"/>
      <c r="X82" s="38"/>
    </row>
    <row r="83" spans="3:24" x14ac:dyDescent="0.25">
      <c r="C83" s="29"/>
      <c r="E83" s="380" t="str">
        <f>IFERROR((INDEX('(0) NAFSGL Installation List'!$D$3:$F$424, MATCH(D83,'(0) NAFSGL Installation List'!$E$3:$E$424,0), 1)), " ")</f>
        <v xml:space="preserve"> </v>
      </c>
      <c r="F83" s="380" t="str">
        <f>IFERROR(
  IF(
    INDEX('(0) NAFSGL Installation List'!$F$3:$F$424,
          MATCH($E83,'(0) NAFSGL Installation List'!$D$3:$D$424,0)
    )="OCONUS",
    INDEX('(0) NAFSGL Installation List'!$G$3:$G$424,
          MATCH($E83,'(0) NAFSGL Installation List'!$D$3:$D$424,0)
    ),
    IF(
      INDEX('(0) NAFSGL Installation List'!$F$3:$F$424,
            MATCH($E83,'(0) NAFSGL Installation List'!$D$3:$D$424,0)
      )="Expeditionary",
      IF(
        INDEX('(0) NAFSGL Installation List'!$H$3:$H$424,
              MATCH($E83,'(0) NAFSGL Installation List'!$D$3:$D$424,0)
        )="Not Applicable",
        INDEX('(0) NAFSGL Installation List'!$F$3:$F$424,
              MATCH($E83,'(0) NAFSGL Installation List'!$D$3:$D$424,0)
        ),
        INDEX('(0) NAFSGL Installation List'!$H$3:$H$424,
              MATCH($E83,'(0) NAFSGL Installation List'!$D$3:$D$424,0)
        )
      ),
      INDEX('(0) NAFSGL Installation List'!$F$3:$F$424,
            MATCH($E83,'(0) NAFSGL Installation List'!$D$3:$D$424,0)
      )
    )
  ),
"")</f>
        <v/>
      </c>
      <c r="G83"/>
      <c r="H83" s="260"/>
      <c r="I83" s="239"/>
      <c r="J83" s="261"/>
      <c r="K83" s="241"/>
      <c r="L83" s="243"/>
      <c r="M83" s="238"/>
      <c r="N83" s="243"/>
      <c r="O83" s="238"/>
      <c r="P83" s="234"/>
      <c r="Q83" s="241"/>
      <c r="R83" s="383">
        <f t="shared" si="2"/>
        <v>0</v>
      </c>
      <c r="S83" s="234"/>
      <c r="T83" s="265"/>
      <c r="U83" s="244"/>
      <c r="V83" s="234"/>
      <c r="W83" s="244"/>
      <c r="X83" s="38"/>
    </row>
    <row r="84" spans="3:24" x14ac:dyDescent="0.25">
      <c r="C84" s="29"/>
      <c r="E84" s="380" t="str">
        <f>IFERROR((INDEX('(0) NAFSGL Installation List'!$D$3:$F$424, MATCH(D84,'(0) NAFSGL Installation List'!$E$3:$E$424,0), 1)), " ")</f>
        <v xml:space="preserve"> </v>
      </c>
      <c r="F84" s="380" t="str">
        <f>IFERROR(
  IF(
    INDEX('(0) NAFSGL Installation List'!$F$3:$F$424,
          MATCH($E84,'(0) NAFSGL Installation List'!$D$3:$D$424,0)
    )="OCONUS",
    INDEX('(0) NAFSGL Installation List'!$G$3:$G$424,
          MATCH($E84,'(0) NAFSGL Installation List'!$D$3:$D$424,0)
    ),
    IF(
      INDEX('(0) NAFSGL Installation List'!$F$3:$F$424,
            MATCH($E84,'(0) NAFSGL Installation List'!$D$3:$D$424,0)
      )="Expeditionary",
      IF(
        INDEX('(0) NAFSGL Installation List'!$H$3:$H$424,
              MATCH($E84,'(0) NAFSGL Installation List'!$D$3:$D$424,0)
        )="Not Applicable",
        INDEX('(0) NAFSGL Installation List'!$F$3:$F$424,
              MATCH($E84,'(0) NAFSGL Installation List'!$D$3:$D$424,0)
        ),
        INDEX('(0) NAFSGL Installation List'!$H$3:$H$424,
              MATCH($E84,'(0) NAFSGL Installation List'!$D$3:$D$424,0)
        )
      ),
      INDEX('(0) NAFSGL Installation List'!$F$3:$F$424,
            MATCH($E84,'(0) NAFSGL Installation List'!$D$3:$D$424,0)
      )
    )
  ),
"")</f>
        <v/>
      </c>
      <c r="G84"/>
      <c r="H84" s="260"/>
      <c r="I84" s="239"/>
      <c r="J84" s="261"/>
      <c r="K84" s="241"/>
      <c r="L84" s="243"/>
      <c r="M84" s="238"/>
      <c r="N84" s="243"/>
      <c r="O84" s="238"/>
      <c r="P84" s="234"/>
      <c r="Q84" s="241"/>
      <c r="R84" s="383">
        <f t="shared" si="2"/>
        <v>0</v>
      </c>
      <c r="S84" s="234"/>
      <c r="T84" s="265"/>
      <c r="U84" s="244"/>
      <c r="V84" s="234"/>
      <c r="W84" s="244"/>
      <c r="X84" s="38"/>
    </row>
    <row r="85" spans="3:24" x14ac:dyDescent="0.25">
      <c r="C85" s="29"/>
      <c r="E85" s="380" t="str">
        <f>IFERROR((INDEX('(0) NAFSGL Installation List'!$D$3:$F$424, MATCH(D85,'(0) NAFSGL Installation List'!$E$3:$E$424,0), 1)), " ")</f>
        <v xml:space="preserve"> </v>
      </c>
      <c r="F85" s="380" t="str">
        <f>IFERROR(
  IF(
    INDEX('(0) NAFSGL Installation List'!$F$3:$F$424,
          MATCH($E85,'(0) NAFSGL Installation List'!$D$3:$D$424,0)
    )="OCONUS",
    INDEX('(0) NAFSGL Installation List'!$G$3:$G$424,
          MATCH($E85,'(0) NAFSGL Installation List'!$D$3:$D$424,0)
    ),
    IF(
      INDEX('(0) NAFSGL Installation List'!$F$3:$F$424,
            MATCH($E85,'(0) NAFSGL Installation List'!$D$3:$D$424,0)
      )="Expeditionary",
      IF(
        INDEX('(0) NAFSGL Installation List'!$H$3:$H$424,
              MATCH($E85,'(0) NAFSGL Installation List'!$D$3:$D$424,0)
        )="Not Applicable",
        INDEX('(0) NAFSGL Installation List'!$F$3:$F$424,
              MATCH($E85,'(0) NAFSGL Installation List'!$D$3:$D$424,0)
        ),
        INDEX('(0) NAFSGL Installation List'!$H$3:$H$424,
              MATCH($E85,'(0) NAFSGL Installation List'!$D$3:$D$424,0)
        )
      ),
      INDEX('(0) NAFSGL Installation List'!$F$3:$F$424,
            MATCH($E85,'(0) NAFSGL Installation List'!$D$3:$D$424,0)
      )
    )
  ),
"")</f>
        <v/>
      </c>
      <c r="G85"/>
      <c r="H85" s="260"/>
      <c r="I85" s="239"/>
      <c r="J85" s="261"/>
      <c r="K85" s="241"/>
      <c r="L85" s="243"/>
      <c r="M85" s="238"/>
      <c r="N85" s="243"/>
      <c r="O85" s="238"/>
      <c r="P85" s="234"/>
      <c r="Q85" s="241"/>
      <c r="R85" s="383">
        <f t="shared" si="2"/>
        <v>0</v>
      </c>
      <c r="S85" s="234"/>
      <c r="T85"/>
      <c r="U85" s="244"/>
      <c r="V85" s="234"/>
      <c r="W85" s="244"/>
      <c r="X85" s="38"/>
    </row>
    <row r="86" spans="3:24" x14ac:dyDescent="0.25">
      <c r="C86" s="29"/>
      <c r="E86" s="380" t="str">
        <f>IFERROR((INDEX('(0) NAFSGL Installation List'!$D$3:$F$424, MATCH(D86,'(0) NAFSGL Installation List'!$E$3:$E$424,0), 1)), " ")</f>
        <v xml:space="preserve"> </v>
      </c>
      <c r="F86" s="380" t="str">
        <f>IFERROR(
  IF(
    INDEX('(0) NAFSGL Installation List'!$F$3:$F$424,
          MATCH($E86,'(0) NAFSGL Installation List'!$D$3:$D$424,0)
    )="OCONUS",
    INDEX('(0) NAFSGL Installation List'!$G$3:$G$424,
          MATCH($E86,'(0) NAFSGL Installation List'!$D$3:$D$424,0)
    ),
    IF(
      INDEX('(0) NAFSGL Installation List'!$F$3:$F$424,
            MATCH($E86,'(0) NAFSGL Installation List'!$D$3:$D$424,0)
      )="Expeditionary",
      IF(
        INDEX('(0) NAFSGL Installation List'!$H$3:$H$424,
              MATCH($E86,'(0) NAFSGL Installation List'!$D$3:$D$424,0)
        )="Not Applicable",
        INDEX('(0) NAFSGL Installation List'!$F$3:$F$424,
              MATCH($E86,'(0) NAFSGL Installation List'!$D$3:$D$424,0)
        ),
        INDEX('(0) NAFSGL Installation List'!$H$3:$H$424,
              MATCH($E86,'(0) NAFSGL Installation List'!$D$3:$D$424,0)
        )
      ),
      INDEX('(0) NAFSGL Installation List'!$F$3:$F$424,
            MATCH($E86,'(0) NAFSGL Installation List'!$D$3:$D$424,0)
      )
    )
  ),
"")</f>
        <v/>
      </c>
      <c r="G86"/>
      <c r="H86" s="260"/>
      <c r="I86" s="239"/>
      <c r="J86" s="261"/>
      <c r="K86" s="241"/>
      <c r="L86" s="243"/>
      <c r="M86" s="238"/>
      <c r="N86" s="243"/>
      <c r="O86" s="238"/>
      <c r="P86" s="234"/>
      <c r="Q86" s="241"/>
      <c r="R86" s="383">
        <f t="shared" si="2"/>
        <v>0</v>
      </c>
      <c r="S86" s="234"/>
      <c r="T86"/>
      <c r="U86" s="244"/>
      <c r="V86" s="234"/>
      <c r="W86" s="244"/>
      <c r="X86" s="38"/>
    </row>
    <row r="87" spans="3:24" x14ac:dyDescent="0.25">
      <c r="C87" s="29"/>
      <c r="E87" s="380" t="str">
        <f>IFERROR((INDEX('(0) NAFSGL Installation List'!$D$3:$F$424, MATCH(D87,'(0) NAFSGL Installation List'!$E$3:$E$424,0), 1)), " ")</f>
        <v xml:space="preserve"> </v>
      </c>
      <c r="F87" s="380" t="str">
        <f>IFERROR(
  IF(
    INDEX('(0) NAFSGL Installation List'!$F$3:$F$424,
          MATCH($E87,'(0) NAFSGL Installation List'!$D$3:$D$424,0)
    )="OCONUS",
    INDEX('(0) NAFSGL Installation List'!$G$3:$G$424,
          MATCH($E87,'(0) NAFSGL Installation List'!$D$3:$D$424,0)
    ),
    IF(
      INDEX('(0) NAFSGL Installation List'!$F$3:$F$424,
            MATCH($E87,'(0) NAFSGL Installation List'!$D$3:$D$424,0)
      )="Expeditionary",
      IF(
        INDEX('(0) NAFSGL Installation List'!$H$3:$H$424,
              MATCH($E87,'(0) NAFSGL Installation List'!$D$3:$D$424,0)
        )="Not Applicable",
        INDEX('(0) NAFSGL Installation List'!$F$3:$F$424,
              MATCH($E87,'(0) NAFSGL Installation List'!$D$3:$D$424,0)
        ),
        INDEX('(0) NAFSGL Installation List'!$H$3:$H$424,
              MATCH($E87,'(0) NAFSGL Installation List'!$D$3:$D$424,0)
        )
      ),
      INDEX('(0) NAFSGL Installation List'!$F$3:$F$424,
            MATCH($E87,'(0) NAFSGL Installation List'!$D$3:$D$424,0)
      )
    )
  ),
"")</f>
        <v/>
      </c>
      <c r="G87"/>
      <c r="H87" s="260"/>
      <c r="I87" s="239"/>
      <c r="J87" s="261"/>
      <c r="K87" s="241"/>
      <c r="L87" s="243"/>
      <c r="M87" s="238"/>
      <c r="N87" s="243"/>
      <c r="O87" s="238"/>
      <c r="P87" s="234"/>
      <c r="Q87" s="241"/>
      <c r="R87" s="383">
        <f t="shared" si="2"/>
        <v>0</v>
      </c>
      <c r="S87" s="234"/>
      <c r="T87" s="265"/>
      <c r="U87" s="244"/>
      <c r="V87" s="234"/>
      <c r="W87" s="244"/>
      <c r="X87" s="38"/>
    </row>
    <row r="88" spans="3:24" x14ac:dyDescent="0.25">
      <c r="C88" s="29"/>
      <c r="E88" s="380" t="str">
        <f>IFERROR((INDEX('(0) NAFSGL Installation List'!$D$3:$F$424, MATCH(D88,'(0) NAFSGL Installation List'!$E$3:$E$424,0), 1)), " ")</f>
        <v xml:space="preserve"> </v>
      </c>
      <c r="F88" s="380" t="str">
        <f>IFERROR(
  IF(
    INDEX('(0) NAFSGL Installation List'!$F$3:$F$424,
          MATCH($E88,'(0) NAFSGL Installation List'!$D$3:$D$424,0)
    )="OCONUS",
    INDEX('(0) NAFSGL Installation List'!$G$3:$G$424,
          MATCH($E88,'(0) NAFSGL Installation List'!$D$3:$D$424,0)
    ),
    IF(
      INDEX('(0) NAFSGL Installation List'!$F$3:$F$424,
            MATCH($E88,'(0) NAFSGL Installation List'!$D$3:$D$424,0)
      )="Expeditionary",
      IF(
        INDEX('(0) NAFSGL Installation List'!$H$3:$H$424,
              MATCH($E88,'(0) NAFSGL Installation List'!$D$3:$D$424,0)
        )="Not Applicable",
        INDEX('(0) NAFSGL Installation List'!$F$3:$F$424,
              MATCH($E88,'(0) NAFSGL Installation List'!$D$3:$D$424,0)
        ),
        INDEX('(0) NAFSGL Installation List'!$H$3:$H$424,
              MATCH($E88,'(0) NAFSGL Installation List'!$D$3:$D$424,0)
        )
      ),
      INDEX('(0) NAFSGL Installation List'!$F$3:$F$424,
            MATCH($E88,'(0) NAFSGL Installation List'!$D$3:$D$424,0)
      )
    )
  ),
"")</f>
        <v/>
      </c>
      <c r="G88"/>
      <c r="H88" s="260"/>
      <c r="I88" s="239"/>
      <c r="J88" s="261"/>
      <c r="K88" s="241"/>
      <c r="L88" s="243"/>
      <c r="M88" s="238"/>
      <c r="N88" s="243"/>
      <c r="O88" s="238"/>
      <c r="P88" s="234"/>
      <c r="Q88" s="241"/>
      <c r="R88" s="383">
        <f t="shared" si="2"/>
        <v>0</v>
      </c>
      <c r="S88" s="234"/>
      <c r="T88" s="265"/>
      <c r="U88" s="244"/>
      <c r="V88" s="234"/>
      <c r="W88" s="244"/>
      <c r="X88" s="38"/>
    </row>
    <row r="89" spans="3:24" x14ac:dyDescent="0.25">
      <c r="C89" s="29"/>
      <c r="E89" s="380" t="str">
        <f>IFERROR((INDEX('(0) NAFSGL Installation List'!$D$3:$F$424, MATCH(D89,'(0) NAFSGL Installation List'!$E$3:$E$424,0), 1)), " ")</f>
        <v xml:space="preserve"> </v>
      </c>
      <c r="F89" s="380" t="str">
        <f>IFERROR(
  IF(
    INDEX('(0) NAFSGL Installation List'!$F$3:$F$424,
          MATCH($E89,'(0) NAFSGL Installation List'!$D$3:$D$424,0)
    )="OCONUS",
    INDEX('(0) NAFSGL Installation List'!$G$3:$G$424,
          MATCH($E89,'(0) NAFSGL Installation List'!$D$3:$D$424,0)
    ),
    IF(
      INDEX('(0) NAFSGL Installation List'!$F$3:$F$424,
            MATCH($E89,'(0) NAFSGL Installation List'!$D$3:$D$424,0)
      )="Expeditionary",
      IF(
        INDEX('(0) NAFSGL Installation List'!$H$3:$H$424,
              MATCH($E89,'(0) NAFSGL Installation List'!$D$3:$D$424,0)
        )="Not Applicable",
        INDEX('(0) NAFSGL Installation List'!$F$3:$F$424,
              MATCH($E89,'(0) NAFSGL Installation List'!$D$3:$D$424,0)
        ),
        INDEX('(0) NAFSGL Installation List'!$H$3:$H$424,
              MATCH($E89,'(0) NAFSGL Installation List'!$D$3:$D$424,0)
        )
      ),
      INDEX('(0) NAFSGL Installation List'!$F$3:$F$424,
            MATCH($E89,'(0) NAFSGL Installation List'!$D$3:$D$424,0)
      )
    )
  ),
"")</f>
        <v/>
      </c>
      <c r="G89"/>
      <c r="H89" s="260"/>
      <c r="I89" s="239"/>
      <c r="J89" s="261"/>
      <c r="K89" s="241"/>
      <c r="L89" s="243"/>
      <c r="M89" s="238"/>
      <c r="N89" s="243"/>
      <c r="O89" s="238"/>
      <c r="P89" s="234"/>
      <c r="Q89" s="241"/>
      <c r="R89" s="383">
        <f t="shared" si="2"/>
        <v>0</v>
      </c>
      <c r="S89" s="234"/>
      <c r="T89"/>
      <c r="U89" s="244"/>
      <c r="V89" s="234"/>
      <c r="W89" s="244"/>
      <c r="X89" s="38"/>
    </row>
    <row r="90" spans="3:24" x14ac:dyDescent="0.25">
      <c r="C90" s="29"/>
      <c r="E90" s="380" t="str">
        <f>IFERROR((INDEX('(0) NAFSGL Installation List'!$D$3:$F$424, MATCH(D90,'(0) NAFSGL Installation List'!$E$3:$E$424,0), 1)), " ")</f>
        <v xml:space="preserve"> </v>
      </c>
      <c r="F90" s="380" t="str">
        <f>IFERROR(
  IF(
    INDEX('(0) NAFSGL Installation List'!$F$3:$F$424,
          MATCH($E90,'(0) NAFSGL Installation List'!$D$3:$D$424,0)
    )="OCONUS",
    INDEX('(0) NAFSGL Installation List'!$G$3:$G$424,
          MATCH($E90,'(0) NAFSGL Installation List'!$D$3:$D$424,0)
    ),
    IF(
      INDEX('(0) NAFSGL Installation List'!$F$3:$F$424,
            MATCH($E90,'(0) NAFSGL Installation List'!$D$3:$D$424,0)
      )="Expeditionary",
      IF(
        INDEX('(0) NAFSGL Installation List'!$H$3:$H$424,
              MATCH($E90,'(0) NAFSGL Installation List'!$D$3:$D$424,0)
        )="Not Applicable",
        INDEX('(0) NAFSGL Installation List'!$F$3:$F$424,
              MATCH($E90,'(0) NAFSGL Installation List'!$D$3:$D$424,0)
        ),
        INDEX('(0) NAFSGL Installation List'!$H$3:$H$424,
              MATCH($E90,'(0) NAFSGL Installation List'!$D$3:$D$424,0)
        )
      ),
      INDEX('(0) NAFSGL Installation List'!$F$3:$F$424,
            MATCH($E90,'(0) NAFSGL Installation List'!$D$3:$D$424,0)
      )
    )
  ),
"")</f>
        <v/>
      </c>
      <c r="G90"/>
      <c r="H90" s="260"/>
      <c r="I90" s="239"/>
      <c r="J90" s="261"/>
      <c r="K90" s="241"/>
      <c r="L90" s="243"/>
      <c r="M90" s="238"/>
      <c r="N90" s="243"/>
      <c r="O90" s="238"/>
      <c r="P90" s="234"/>
      <c r="Q90" s="241"/>
      <c r="R90" s="383">
        <f t="shared" si="2"/>
        <v>0</v>
      </c>
      <c r="S90" s="234"/>
      <c r="T90"/>
      <c r="U90" s="244"/>
      <c r="V90" s="234"/>
      <c r="W90" s="244"/>
      <c r="X90" s="38"/>
    </row>
    <row r="91" spans="3:24" x14ac:dyDescent="0.25">
      <c r="C91" s="29"/>
      <c r="E91" s="380" t="str">
        <f>IFERROR((INDEX('(0) NAFSGL Installation List'!$D$3:$F$424, MATCH(D91,'(0) NAFSGL Installation List'!$E$3:$E$424,0), 1)), " ")</f>
        <v xml:space="preserve"> </v>
      </c>
      <c r="F91" s="380" t="str">
        <f>IFERROR(
  IF(
    INDEX('(0) NAFSGL Installation List'!$F$3:$F$424,
          MATCH($E91,'(0) NAFSGL Installation List'!$D$3:$D$424,0)
    )="OCONUS",
    INDEX('(0) NAFSGL Installation List'!$G$3:$G$424,
          MATCH($E91,'(0) NAFSGL Installation List'!$D$3:$D$424,0)
    ),
    IF(
      INDEX('(0) NAFSGL Installation List'!$F$3:$F$424,
            MATCH($E91,'(0) NAFSGL Installation List'!$D$3:$D$424,0)
      )="Expeditionary",
      IF(
        INDEX('(0) NAFSGL Installation List'!$H$3:$H$424,
              MATCH($E91,'(0) NAFSGL Installation List'!$D$3:$D$424,0)
        )="Not Applicable",
        INDEX('(0) NAFSGL Installation List'!$F$3:$F$424,
              MATCH($E91,'(0) NAFSGL Installation List'!$D$3:$D$424,0)
        ),
        INDEX('(0) NAFSGL Installation List'!$H$3:$H$424,
              MATCH($E91,'(0) NAFSGL Installation List'!$D$3:$D$424,0)
        )
      ),
      INDEX('(0) NAFSGL Installation List'!$F$3:$F$424,
            MATCH($E91,'(0) NAFSGL Installation List'!$D$3:$D$424,0)
      )
    )
  ),
"")</f>
        <v/>
      </c>
      <c r="G91"/>
      <c r="H91" s="260"/>
      <c r="I91" s="239"/>
      <c r="J91" s="261"/>
      <c r="K91" s="241"/>
      <c r="L91" s="243"/>
      <c r="M91" s="238"/>
      <c r="N91" s="243"/>
      <c r="O91" s="238"/>
      <c r="P91" s="234"/>
      <c r="Q91" s="241"/>
      <c r="R91" s="383">
        <f t="shared" si="2"/>
        <v>0</v>
      </c>
      <c r="S91" s="234"/>
      <c r="T91" s="265"/>
      <c r="U91" s="244"/>
      <c r="V91" s="234"/>
      <c r="W91" s="244"/>
      <c r="X91" s="38"/>
    </row>
    <row r="92" spans="3:24" x14ac:dyDescent="0.25">
      <c r="C92" s="29"/>
      <c r="E92" s="380" t="str">
        <f>IFERROR((INDEX('(0) NAFSGL Installation List'!$D$3:$F$424, MATCH(D92,'(0) NAFSGL Installation List'!$E$3:$E$424,0), 1)), " ")</f>
        <v xml:space="preserve"> </v>
      </c>
      <c r="F92" s="380" t="str">
        <f>IFERROR(
  IF(
    INDEX('(0) NAFSGL Installation List'!$F$3:$F$424,
          MATCH($E92,'(0) NAFSGL Installation List'!$D$3:$D$424,0)
    )="OCONUS",
    INDEX('(0) NAFSGL Installation List'!$G$3:$G$424,
          MATCH($E92,'(0) NAFSGL Installation List'!$D$3:$D$424,0)
    ),
    IF(
      INDEX('(0) NAFSGL Installation List'!$F$3:$F$424,
            MATCH($E92,'(0) NAFSGL Installation List'!$D$3:$D$424,0)
      )="Expeditionary",
      IF(
        INDEX('(0) NAFSGL Installation List'!$H$3:$H$424,
              MATCH($E92,'(0) NAFSGL Installation List'!$D$3:$D$424,0)
        )="Not Applicable",
        INDEX('(0) NAFSGL Installation List'!$F$3:$F$424,
              MATCH($E92,'(0) NAFSGL Installation List'!$D$3:$D$424,0)
        ),
        INDEX('(0) NAFSGL Installation List'!$H$3:$H$424,
              MATCH($E92,'(0) NAFSGL Installation List'!$D$3:$D$424,0)
        )
      ),
      INDEX('(0) NAFSGL Installation List'!$F$3:$F$424,
            MATCH($E92,'(0) NAFSGL Installation List'!$D$3:$D$424,0)
      )
    )
  ),
"")</f>
        <v/>
      </c>
      <c r="G92"/>
      <c r="H92" s="260"/>
      <c r="I92" s="239"/>
      <c r="J92" s="261"/>
      <c r="K92" s="241"/>
      <c r="L92" s="243"/>
      <c r="M92" s="238"/>
      <c r="N92" s="243"/>
      <c r="O92" s="238"/>
      <c r="P92" s="234"/>
      <c r="Q92" s="241"/>
      <c r="R92" s="383">
        <f t="shared" si="2"/>
        <v>0</v>
      </c>
      <c r="S92" s="234"/>
      <c r="T92" s="265"/>
      <c r="U92" s="244"/>
      <c r="V92" s="234"/>
      <c r="W92" s="244"/>
      <c r="X92" s="38"/>
    </row>
    <row r="93" spans="3:24" x14ac:dyDescent="0.25">
      <c r="C93" s="29"/>
      <c r="E93" s="380" t="str">
        <f>IFERROR((INDEX('(0) NAFSGL Installation List'!$D$3:$F$424, MATCH(D93,'(0) NAFSGL Installation List'!$E$3:$E$424,0), 1)), " ")</f>
        <v xml:space="preserve"> </v>
      </c>
      <c r="F93" s="380" t="str">
        <f>IFERROR(
  IF(
    INDEX('(0) NAFSGL Installation List'!$F$3:$F$424,
          MATCH($E93,'(0) NAFSGL Installation List'!$D$3:$D$424,0)
    )="OCONUS",
    INDEX('(0) NAFSGL Installation List'!$G$3:$G$424,
          MATCH($E93,'(0) NAFSGL Installation List'!$D$3:$D$424,0)
    ),
    IF(
      INDEX('(0) NAFSGL Installation List'!$F$3:$F$424,
            MATCH($E93,'(0) NAFSGL Installation List'!$D$3:$D$424,0)
      )="Expeditionary",
      IF(
        INDEX('(0) NAFSGL Installation List'!$H$3:$H$424,
              MATCH($E93,'(0) NAFSGL Installation List'!$D$3:$D$424,0)
        )="Not Applicable",
        INDEX('(0) NAFSGL Installation List'!$F$3:$F$424,
              MATCH($E93,'(0) NAFSGL Installation List'!$D$3:$D$424,0)
        ),
        INDEX('(0) NAFSGL Installation List'!$H$3:$H$424,
              MATCH($E93,'(0) NAFSGL Installation List'!$D$3:$D$424,0)
        )
      ),
      INDEX('(0) NAFSGL Installation List'!$F$3:$F$424,
            MATCH($E93,'(0) NAFSGL Installation List'!$D$3:$D$424,0)
      )
    )
  ),
"")</f>
        <v/>
      </c>
      <c r="G93"/>
      <c r="H93" s="260"/>
      <c r="I93" s="239"/>
      <c r="J93" s="261"/>
      <c r="K93" s="241"/>
      <c r="L93" s="243"/>
      <c r="M93" s="238"/>
      <c r="N93" s="243"/>
      <c r="O93" s="238"/>
      <c r="P93" s="234"/>
      <c r="Q93" s="241"/>
      <c r="R93" s="383">
        <f t="shared" si="2"/>
        <v>0</v>
      </c>
      <c r="S93" s="234"/>
      <c r="T93" s="265"/>
      <c r="U93" s="244"/>
      <c r="V93" s="234"/>
      <c r="W93" s="244"/>
      <c r="X93" s="38"/>
    </row>
    <row r="94" spans="3:24" x14ac:dyDescent="0.25">
      <c r="C94" s="29"/>
      <c r="E94" s="380" t="str">
        <f>IFERROR((INDEX('(0) NAFSGL Installation List'!$D$3:$F$424, MATCH(D94,'(0) NAFSGL Installation List'!$E$3:$E$424,0), 1)), " ")</f>
        <v xml:space="preserve"> </v>
      </c>
      <c r="F94" s="380" t="str">
        <f>IFERROR(
  IF(
    INDEX('(0) NAFSGL Installation List'!$F$3:$F$424,
          MATCH($E94,'(0) NAFSGL Installation List'!$D$3:$D$424,0)
    )="OCONUS",
    INDEX('(0) NAFSGL Installation List'!$G$3:$G$424,
          MATCH($E94,'(0) NAFSGL Installation List'!$D$3:$D$424,0)
    ),
    IF(
      INDEX('(0) NAFSGL Installation List'!$F$3:$F$424,
            MATCH($E94,'(0) NAFSGL Installation List'!$D$3:$D$424,0)
      )="Expeditionary",
      IF(
        INDEX('(0) NAFSGL Installation List'!$H$3:$H$424,
              MATCH($E94,'(0) NAFSGL Installation List'!$D$3:$D$424,0)
        )="Not Applicable",
        INDEX('(0) NAFSGL Installation List'!$F$3:$F$424,
              MATCH($E94,'(0) NAFSGL Installation List'!$D$3:$D$424,0)
        ),
        INDEX('(0) NAFSGL Installation List'!$H$3:$H$424,
              MATCH($E94,'(0) NAFSGL Installation List'!$D$3:$D$424,0)
        )
      ),
      INDEX('(0) NAFSGL Installation List'!$F$3:$F$424,
            MATCH($E94,'(0) NAFSGL Installation List'!$D$3:$D$424,0)
      )
    )
  ),
"")</f>
        <v/>
      </c>
      <c r="G94"/>
      <c r="H94" s="260"/>
      <c r="I94" s="239"/>
      <c r="J94" s="261"/>
      <c r="K94" s="241"/>
      <c r="L94" s="243"/>
      <c r="M94" s="238"/>
      <c r="N94" s="243"/>
      <c r="O94" s="238"/>
      <c r="P94" s="234"/>
      <c r="Q94" s="241"/>
      <c r="R94" s="383">
        <f t="shared" si="2"/>
        <v>0</v>
      </c>
      <c r="S94" s="234"/>
      <c r="T94" s="265"/>
      <c r="U94" s="244"/>
      <c r="V94" s="234"/>
      <c r="W94" s="244"/>
      <c r="X94" s="38"/>
    </row>
    <row r="95" spans="3:24" x14ac:dyDescent="0.25">
      <c r="C95" s="29"/>
      <c r="E95" s="380" t="str">
        <f>IFERROR((INDEX('(0) NAFSGL Installation List'!$D$3:$F$424, MATCH(D95,'(0) NAFSGL Installation List'!$E$3:$E$424,0), 1)), " ")</f>
        <v xml:space="preserve"> </v>
      </c>
      <c r="F95" s="380" t="str">
        <f>IFERROR(
  IF(
    INDEX('(0) NAFSGL Installation List'!$F$3:$F$424,
          MATCH($E95,'(0) NAFSGL Installation List'!$D$3:$D$424,0)
    )="OCONUS",
    INDEX('(0) NAFSGL Installation List'!$G$3:$G$424,
          MATCH($E95,'(0) NAFSGL Installation List'!$D$3:$D$424,0)
    ),
    IF(
      INDEX('(0) NAFSGL Installation List'!$F$3:$F$424,
            MATCH($E95,'(0) NAFSGL Installation List'!$D$3:$D$424,0)
      )="Expeditionary",
      IF(
        INDEX('(0) NAFSGL Installation List'!$H$3:$H$424,
              MATCH($E95,'(0) NAFSGL Installation List'!$D$3:$D$424,0)
        )="Not Applicable",
        INDEX('(0) NAFSGL Installation List'!$F$3:$F$424,
              MATCH($E95,'(0) NAFSGL Installation List'!$D$3:$D$424,0)
        ),
        INDEX('(0) NAFSGL Installation List'!$H$3:$H$424,
              MATCH($E95,'(0) NAFSGL Installation List'!$D$3:$D$424,0)
        )
      ),
      INDEX('(0) NAFSGL Installation List'!$F$3:$F$424,
            MATCH($E95,'(0) NAFSGL Installation List'!$D$3:$D$424,0)
      )
    )
  ),
"")</f>
        <v/>
      </c>
      <c r="G95"/>
      <c r="H95" s="260"/>
      <c r="I95" s="239"/>
      <c r="J95" s="261"/>
      <c r="K95" s="241"/>
      <c r="L95" s="243"/>
      <c r="M95" s="238"/>
      <c r="N95" s="243"/>
      <c r="O95" s="238"/>
      <c r="P95" s="234"/>
      <c r="Q95" s="241"/>
      <c r="R95" s="383">
        <f t="shared" si="2"/>
        <v>0</v>
      </c>
      <c r="S95" s="234"/>
      <c r="T95"/>
      <c r="U95" s="244"/>
      <c r="V95" s="234"/>
      <c r="W95" s="244"/>
      <c r="X95" s="38"/>
    </row>
    <row r="96" spans="3:24" x14ac:dyDescent="0.25">
      <c r="C96" s="29"/>
      <c r="E96" s="380" t="str">
        <f>IFERROR((INDEX('(0) NAFSGL Installation List'!$D$3:$F$424, MATCH(D96,'(0) NAFSGL Installation List'!$E$3:$E$424,0), 1)), " ")</f>
        <v xml:space="preserve"> </v>
      </c>
      <c r="F96" s="380" t="str">
        <f>IFERROR(
  IF(
    INDEX('(0) NAFSGL Installation List'!$F$3:$F$424,
          MATCH($E96,'(0) NAFSGL Installation List'!$D$3:$D$424,0)
    )="OCONUS",
    INDEX('(0) NAFSGL Installation List'!$G$3:$G$424,
          MATCH($E96,'(0) NAFSGL Installation List'!$D$3:$D$424,0)
    ),
    IF(
      INDEX('(0) NAFSGL Installation List'!$F$3:$F$424,
            MATCH($E96,'(0) NAFSGL Installation List'!$D$3:$D$424,0)
      )="Expeditionary",
      IF(
        INDEX('(0) NAFSGL Installation List'!$H$3:$H$424,
              MATCH($E96,'(0) NAFSGL Installation List'!$D$3:$D$424,0)
        )="Not Applicable",
        INDEX('(0) NAFSGL Installation List'!$F$3:$F$424,
              MATCH($E96,'(0) NAFSGL Installation List'!$D$3:$D$424,0)
        ),
        INDEX('(0) NAFSGL Installation List'!$H$3:$H$424,
              MATCH($E96,'(0) NAFSGL Installation List'!$D$3:$D$424,0)
        )
      ),
      INDEX('(0) NAFSGL Installation List'!$F$3:$F$424,
            MATCH($E96,'(0) NAFSGL Installation List'!$D$3:$D$424,0)
      )
    )
  ),
"")</f>
        <v/>
      </c>
      <c r="G96"/>
      <c r="H96" s="260"/>
      <c r="I96" s="239"/>
      <c r="J96" s="261"/>
      <c r="K96" s="241"/>
      <c r="L96" s="243"/>
      <c r="M96" s="238"/>
      <c r="N96" s="243"/>
      <c r="O96" s="238"/>
      <c r="P96" s="234"/>
      <c r="Q96" s="241"/>
      <c r="R96" s="383">
        <f t="shared" si="2"/>
        <v>0</v>
      </c>
      <c r="S96" s="234"/>
      <c r="T96"/>
      <c r="U96" s="244"/>
      <c r="V96" s="234"/>
      <c r="W96" s="244"/>
      <c r="X96" s="38"/>
    </row>
    <row r="97" spans="3:24" x14ac:dyDescent="0.25">
      <c r="C97" s="29"/>
      <c r="E97" s="380" t="str">
        <f>IFERROR((INDEX('(0) NAFSGL Installation List'!$D$3:$F$424, MATCH(D97,'(0) NAFSGL Installation List'!$E$3:$E$424,0), 1)), " ")</f>
        <v xml:space="preserve"> </v>
      </c>
      <c r="F97" s="380" t="str">
        <f>IFERROR(
  IF(
    INDEX('(0) NAFSGL Installation List'!$F$3:$F$424,
          MATCH($E97,'(0) NAFSGL Installation List'!$D$3:$D$424,0)
    )="OCONUS",
    INDEX('(0) NAFSGL Installation List'!$G$3:$G$424,
          MATCH($E97,'(0) NAFSGL Installation List'!$D$3:$D$424,0)
    ),
    IF(
      INDEX('(0) NAFSGL Installation List'!$F$3:$F$424,
            MATCH($E97,'(0) NAFSGL Installation List'!$D$3:$D$424,0)
      )="Expeditionary",
      IF(
        INDEX('(0) NAFSGL Installation List'!$H$3:$H$424,
              MATCH($E97,'(0) NAFSGL Installation List'!$D$3:$D$424,0)
        )="Not Applicable",
        INDEX('(0) NAFSGL Installation List'!$F$3:$F$424,
              MATCH($E97,'(0) NAFSGL Installation List'!$D$3:$D$424,0)
        ),
        INDEX('(0) NAFSGL Installation List'!$H$3:$H$424,
              MATCH($E97,'(0) NAFSGL Installation List'!$D$3:$D$424,0)
        )
      ),
      INDEX('(0) NAFSGL Installation List'!$F$3:$F$424,
            MATCH($E97,'(0) NAFSGL Installation List'!$D$3:$D$424,0)
      )
    )
  ),
"")</f>
        <v/>
      </c>
      <c r="G97"/>
      <c r="H97" s="260"/>
      <c r="I97" s="239"/>
      <c r="J97" s="261"/>
      <c r="K97" s="241"/>
      <c r="L97" s="243"/>
      <c r="M97" s="238"/>
      <c r="N97" s="243"/>
      <c r="O97" s="238"/>
      <c r="P97" s="234"/>
      <c r="Q97" s="241"/>
      <c r="R97" s="383">
        <f t="shared" si="2"/>
        <v>0</v>
      </c>
      <c r="S97" s="234"/>
      <c r="T97" s="265"/>
      <c r="U97" s="244"/>
      <c r="V97" s="234"/>
      <c r="W97" s="244"/>
      <c r="X97" s="38"/>
    </row>
    <row r="98" spans="3:24" x14ac:dyDescent="0.25">
      <c r="C98" s="29"/>
      <c r="E98" s="380" t="str">
        <f>IFERROR((INDEX('(0) NAFSGL Installation List'!$D$3:$F$424, MATCH(D98,'(0) NAFSGL Installation List'!$E$3:$E$424,0), 1)), " ")</f>
        <v xml:space="preserve"> </v>
      </c>
      <c r="F98" s="380" t="str">
        <f>IFERROR(
  IF(
    INDEX('(0) NAFSGL Installation List'!$F$3:$F$424,
          MATCH($E98,'(0) NAFSGL Installation List'!$D$3:$D$424,0)
    )="OCONUS",
    INDEX('(0) NAFSGL Installation List'!$G$3:$G$424,
          MATCH($E98,'(0) NAFSGL Installation List'!$D$3:$D$424,0)
    ),
    IF(
      INDEX('(0) NAFSGL Installation List'!$F$3:$F$424,
            MATCH($E98,'(0) NAFSGL Installation List'!$D$3:$D$424,0)
      )="Expeditionary",
      IF(
        INDEX('(0) NAFSGL Installation List'!$H$3:$H$424,
              MATCH($E98,'(0) NAFSGL Installation List'!$D$3:$D$424,0)
        )="Not Applicable",
        INDEX('(0) NAFSGL Installation List'!$F$3:$F$424,
              MATCH($E98,'(0) NAFSGL Installation List'!$D$3:$D$424,0)
        ),
        INDEX('(0) NAFSGL Installation List'!$H$3:$H$424,
              MATCH($E98,'(0) NAFSGL Installation List'!$D$3:$D$424,0)
        )
      ),
      INDEX('(0) NAFSGL Installation List'!$F$3:$F$424,
            MATCH($E98,'(0) NAFSGL Installation List'!$D$3:$D$424,0)
      )
    )
  ),
"")</f>
        <v/>
      </c>
      <c r="G98"/>
      <c r="H98" s="260"/>
      <c r="I98" s="239"/>
      <c r="J98" s="261"/>
      <c r="K98" s="241"/>
      <c r="L98" s="243"/>
      <c r="M98" s="238"/>
      <c r="N98" s="243"/>
      <c r="O98" s="238"/>
      <c r="P98" s="234"/>
      <c r="Q98" s="241"/>
      <c r="R98" s="383">
        <f t="shared" si="2"/>
        <v>0</v>
      </c>
      <c r="S98" s="234"/>
      <c r="T98" s="265"/>
      <c r="U98" s="244"/>
      <c r="V98" s="234"/>
      <c r="W98" s="244"/>
      <c r="X98" s="38"/>
    </row>
    <row r="99" spans="3:24" x14ac:dyDescent="0.25">
      <c r="C99" s="29"/>
      <c r="E99" s="380" t="str">
        <f>IFERROR((INDEX('(0) NAFSGL Installation List'!$D$3:$F$424, MATCH(D99,'(0) NAFSGL Installation List'!$E$3:$E$424,0), 1)), " ")</f>
        <v xml:space="preserve"> </v>
      </c>
      <c r="F99" s="380" t="str">
        <f>IFERROR(
  IF(
    INDEX('(0) NAFSGL Installation List'!$F$3:$F$424,
          MATCH($E99,'(0) NAFSGL Installation List'!$D$3:$D$424,0)
    )="OCONUS",
    INDEX('(0) NAFSGL Installation List'!$G$3:$G$424,
          MATCH($E99,'(0) NAFSGL Installation List'!$D$3:$D$424,0)
    ),
    IF(
      INDEX('(0) NAFSGL Installation List'!$F$3:$F$424,
            MATCH($E99,'(0) NAFSGL Installation List'!$D$3:$D$424,0)
      )="Expeditionary",
      IF(
        INDEX('(0) NAFSGL Installation List'!$H$3:$H$424,
              MATCH($E99,'(0) NAFSGL Installation List'!$D$3:$D$424,0)
        )="Not Applicable",
        INDEX('(0) NAFSGL Installation List'!$F$3:$F$424,
              MATCH($E99,'(0) NAFSGL Installation List'!$D$3:$D$424,0)
        ),
        INDEX('(0) NAFSGL Installation List'!$H$3:$H$424,
              MATCH($E99,'(0) NAFSGL Installation List'!$D$3:$D$424,0)
        )
      ),
      INDEX('(0) NAFSGL Installation List'!$F$3:$F$424,
            MATCH($E99,'(0) NAFSGL Installation List'!$D$3:$D$424,0)
      )
    )
  ),
"")</f>
        <v/>
      </c>
      <c r="G99"/>
      <c r="H99" s="260"/>
      <c r="I99" s="239"/>
      <c r="J99" s="261"/>
      <c r="K99" s="241"/>
      <c r="L99" s="243"/>
      <c r="M99" s="238"/>
      <c r="N99" s="243"/>
      <c r="O99" s="238"/>
      <c r="P99" s="234"/>
      <c r="Q99" s="241"/>
      <c r="R99" s="383">
        <f t="shared" si="2"/>
        <v>0</v>
      </c>
      <c r="S99" s="234"/>
      <c r="T99"/>
      <c r="U99" s="244"/>
      <c r="V99" s="234"/>
      <c r="W99" s="244"/>
      <c r="X99" s="38"/>
    </row>
    <row r="100" spans="3:24" x14ac:dyDescent="0.25">
      <c r="C100" s="29"/>
      <c r="E100" s="380" t="str">
        <f>IFERROR((INDEX('(0) NAFSGL Installation List'!$D$3:$F$424, MATCH(D100,'(0) NAFSGL Installation List'!$E$3:$E$424,0), 1)), " ")</f>
        <v xml:space="preserve"> </v>
      </c>
      <c r="F100" s="380" t="str">
        <f>IFERROR(
  IF(
    INDEX('(0) NAFSGL Installation List'!$F$3:$F$424,
          MATCH($E100,'(0) NAFSGL Installation List'!$D$3:$D$424,0)
    )="OCONUS",
    INDEX('(0) NAFSGL Installation List'!$G$3:$G$424,
          MATCH($E100,'(0) NAFSGL Installation List'!$D$3:$D$424,0)
    ),
    IF(
      INDEX('(0) NAFSGL Installation List'!$F$3:$F$424,
            MATCH($E100,'(0) NAFSGL Installation List'!$D$3:$D$424,0)
      )="Expeditionary",
      IF(
        INDEX('(0) NAFSGL Installation List'!$H$3:$H$424,
              MATCH($E100,'(0) NAFSGL Installation List'!$D$3:$D$424,0)
        )="Not Applicable",
        INDEX('(0) NAFSGL Installation List'!$F$3:$F$424,
              MATCH($E100,'(0) NAFSGL Installation List'!$D$3:$D$424,0)
        ),
        INDEX('(0) NAFSGL Installation List'!$H$3:$H$424,
              MATCH($E100,'(0) NAFSGL Installation List'!$D$3:$D$424,0)
        )
      ),
      INDEX('(0) NAFSGL Installation List'!$F$3:$F$424,
            MATCH($E100,'(0) NAFSGL Installation List'!$D$3:$D$424,0)
      )
    )
  ),
"")</f>
        <v/>
      </c>
      <c r="G100"/>
      <c r="H100" s="260"/>
      <c r="I100" s="239"/>
      <c r="J100" s="261"/>
      <c r="K100" s="241"/>
      <c r="L100" s="243"/>
      <c r="M100" s="238"/>
      <c r="N100" s="243"/>
      <c r="O100" s="238"/>
      <c r="P100" s="234"/>
      <c r="Q100" s="241"/>
      <c r="R100" s="383">
        <f t="shared" si="2"/>
        <v>0</v>
      </c>
      <c r="S100" s="234"/>
      <c r="T100"/>
      <c r="U100" s="244"/>
      <c r="V100" s="234"/>
      <c r="W100" s="244"/>
      <c r="X100" s="38"/>
    </row>
    <row r="101" spans="3:24" x14ac:dyDescent="0.25">
      <c r="C101" s="29"/>
      <c r="E101" s="380" t="str">
        <f>IFERROR((INDEX('(0) NAFSGL Installation List'!$D$3:$F$424, MATCH(D101,'(0) NAFSGL Installation List'!$E$3:$E$424,0), 1)), " ")</f>
        <v xml:space="preserve"> </v>
      </c>
      <c r="F101" s="380" t="str">
        <f>IFERROR(
  IF(
    INDEX('(0) NAFSGL Installation List'!$F$3:$F$424,
          MATCH($E101,'(0) NAFSGL Installation List'!$D$3:$D$424,0)
    )="OCONUS",
    INDEX('(0) NAFSGL Installation List'!$G$3:$G$424,
          MATCH($E101,'(0) NAFSGL Installation List'!$D$3:$D$424,0)
    ),
    IF(
      INDEX('(0) NAFSGL Installation List'!$F$3:$F$424,
            MATCH($E101,'(0) NAFSGL Installation List'!$D$3:$D$424,0)
      )="Expeditionary",
      IF(
        INDEX('(0) NAFSGL Installation List'!$H$3:$H$424,
              MATCH($E101,'(0) NAFSGL Installation List'!$D$3:$D$424,0)
        )="Not Applicable",
        INDEX('(0) NAFSGL Installation List'!$F$3:$F$424,
              MATCH($E101,'(0) NAFSGL Installation List'!$D$3:$D$424,0)
        ),
        INDEX('(0) NAFSGL Installation List'!$H$3:$H$424,
              MATCH($E101,'(0) NAFSGL Installation List'!$D$3:$D$424,0)
        )
      ),
      INDEX('(0) NAFSGL Installation List'!$F$3:$F$424,
            MATCH($E101,'(0) NAFSGL Installation List'!$D$3:$D$424,0)
      )
    )
  ),
"")</f>
        <v/>
      </c>
      <c r="G101"/>
      <c r="H101" s="260"/>
      <c r="I101" s="239"/>
      <c r="J101" s="261"/>
      <c r="K101" s="241"/>
      <c r="L101" s="243"/>
      <c r="M101" s="238"/>
      <c r="N101" s="243"/>
      <c r="O101" s="238"/>
      <c r="P101" s="234"/>
      <c r="Q101" s="241"/>
      <c r="R101" s="383">
        <f t="shared" si="2"/>
        <v>0</v>
      </c>
      <c r="S101" s="234"/>
      <c r="T101" s="265"/>
      <c r="U101" s="244"/>
      <c r="V101" s="234"/>
      <c r="W101" s="244"/>
      <c r="X101" s="38"/>
    </row>
    <row r="102" spans="3:24" x14ac:dyDescent="0.25">
      <c r="C102" s="29"/>
      <c r="E102" s="380" t="str">
        <f>IFERROR((INDEX('(0) NAFSGL Installation List'!$D$3:$F$424, MATCH(D102,'(0) NAFSGL Installation List'!$E$3:$E$424,0), 1)), " ")</f>
        <v xml:space="preserve"> </v>
      </c>
      <c r="F102" s="380" t="str">
        <f>IFERROR(
  IF(
    INDEX('(0) NAFSGL Installation List'!$F$3:$F$424,
          MATCH($E102,'(0) NAFSGL Installation List'!$D$3:$D$424,0)
    )="OCONUS",
    INDEX('(0) NAFSGL Installation List'!$G$3:$G$424,
          MATCH($E102,'(0) NAFSGL Installation List'!$D$3:$D$424,0)
    ),
    IF(
      INDEX('(0) NAFSGL Installation List'!$F$3:$F$424,
            MATCH($E102,'(0) NAFSGL Installation List'!$D$3:$D$424,0)
      )="Expeditionary",
      IF(
        INDEX('(0) NAFSGL Installation List'!$H$3:$H$424,
              MATCH($E102,'(0) NAFSGL Installation List'!$D$3:$D$424,0)
        )="Not Applicable",
        INDEX('(0) NAFSGL Installation List'!$F$3:$F$424,
              MATCH($E102,'(0) NAFSGL Installation List'!$D$3:$D$424,0)
        ),
        INDEX('(0) NAFSGL Installation List'!$H$3:$H$424,
              MATCH($E102,'(0) NAFSGL Installation List'!$D$3:$D$424,0)
        )
      ),
      INDEX('(0) NAFSGL Installation List'!$F$3:$F$424,
            MATCH($E102,'(0) NAFSGL Installation List'!$D$3:$D$424,0)
      )
    )
  ),
"")</f>
        <v/>
      </c>
      <c r="G102"/>
      <c r="H102" s="260"/>
      <c r="I102" s="239"/>
      <c r="J102" s="261"/>
      <c r="K102" s="241"/>
      <c r="L102" s="243"/>
      <c r="M102" s="238"/>
      <c r="N102" s="243"/>
      <c r="O102" s="238"/>
      <c r="P102" s="234"/>
      <c r="Q102" s="241"/>
      <c r="R102" s="383">
        <f t="shared" si="2"/>
        <v>0</v>
      </c>
      <c r="S102" s="234"/>
      <c r="T102" s="265"/>
      <c r="U102" s="244"/>
      <c r="V102" s="234"/>
      <c r="W102" s="244"/>
      <c r="X102" s="38"/>
    </row>
    <row r="103" spans="3:24" x14ac:dyDescent="0.25">
      <c r="C103" s="29"/>
      <c r="E103" s="380" t="str">
        <f>IFERROR((INDEX('(0) NAFSGL Installation List'!$D$3:$F$424, MATCH(D103,'(0) NAFSGL Installation List'!$E$3:$E$424,0), 1)), " ")</f>
        <v xml:space="preserve"> </v>
      </c>
      <c r="F103" s="380" t="str">
        <f>IFERROR(
  IF(
    INDEX('(0) NAFSGL Installation List'!$F$3:$F$424,
          MATCH($E103,'(0) NAFSGL Installation List'!$D$3:$D$424,0)
    )="OCONUS",
    INDEX('(0) NAFSGL Installation List'!$G$3:$G$424,
          MATCH($E103,'(0) NAFSGL Installation List'!$D$3:$D$424,0)
    ),
    IF(
      INDEX('(0) NAFSGL Installation List'!$F$3:$F$424,
            MATCH($E103,'(0) NAFSGL Installation List'!$D$3:$D$424,0)
      )="Expeditionary",
      IF(
        INDEX('(0) NAFSGL Installation List'!$H$3:$H$424,
              MATCH($E103,'(0) NAFSGL Installation List'!$D$3:$D$424,0)
        )="Not Applicable",
        INDEX('(0) NAFSGL Installation List'!$F$3:$F$424,
              MATCH($E103,'(0) NAFSGL Installation List'!$D$3:$D$424,0)
        ),
        INDEX('(0) NAFSGL Installation List'!$H$3:$H$424,
              MATCH($E103,'(0) NAFSGL Installation List'!$D$3:$D$424,0)
        )
      ),
      INDEX('(0) NAFSGL Installation List'!$F$3:$F$424,
            MATCH($E103,'(0) NAFSGL Installation List'!$D$3:$D$424,0)
      )
    )
  ),
"")</f>
        <v/>
      </c>
      <c r="G103"/>
      <c r="H103" s="260"/>
      <c r="I103" s="239"/>
      <c r="J103" s="261"/>
      <c r="K103" s="241"/>
      <c r="L103" s="243"/>
      <c r="M103" s="238"/>
      <c r="N103" s="243"/>
      <c r="O103" s="238"/>
      <c r="P103" s="234"/>
      <c r="Q103" s="241"/>
      <c r="R103" s="383">
        <f t="shared" si="2"/>
        <v>0</v>
      </c>
      <c r="S103" s="234"/>
      <c r="T103" s="265"/>
      <c r="U103" s="244"/>
      <c r="V103" s="234"/>
      <c r="W103" s="244"/>
      <c r="X103" s="38"/>
    </row>
    <row r="104" spans="3:24" x14ac:dyDescent="0.25">
      <c r="C104" s="29"/>
      <c r="E104" s="380" t="str">
        <f>IFERROR((INDEX('(0) NAFSGL Installation List'!$D$3:$F$424, MATCH(D104,'(0) NAFSGL Installation List'!$E$3:$E$424,0), 1)), " ")</f>
        <v xml:space="preserve"> </v>
      </c>
      <c r="F104" s="380" t="str">
        <f>IFERROR(
  IF(
    INDEX('(0) NAFSGL Installation List'!$F$3:$F$424,
          MATCH($E104,'(0) NAFSGL Installation List'!$D$3:$D$424,0)
    )="OCONUS",
    INDEX('(0) NAFSGL Installation List'!$G$3:$G$424,
          MATCH($E104,'(0) NAFSGL Installation List'!$D$3:$D$424,0)
    ),
    IF(
      INDEX('(0) NAFSGL Installation List'!$F$3:$F$424,
            MATCH($E104,'(0) NAFSGL Installation List'!$D$3:$D$424,0)
      )="Expeditionary",
      IF(
        INDEX('(0) NAFSGL Installation List'!$H$3:$H$424,
              MATCH($E104,'(0) NAFSGL Installation List'!$D$3:$D$424,0)
        )="Not Applicable",
        INDEX('(0) NAFSGL Installation List'!$F$3:$F$424,
              MATCH($E104,'(0) NAFSGL Installation List'!$D$3:$D$424,0)
        ),
        INDEX('(0) NAFSGL Installation List'!$H$3:$H$424,
              MATCH($E104,'(0) NAFSGL Installation List'!$D$3:$D$424,0)
        )
      ),
      INDEX('(0) NAFSGL Installation List'!$F$3:$F$424,
            MATCH($E104,'(0) NAFSGL Installation List'!$D$3:$D$424,0)
      )
    )
  ),
"")</f>
        <v/>
      </c>
      <c r="G104"/>
      <c r="H104" s="260"/>
      <c r="I104" s="239"/>
      <c r="J104" s="261"/>
      <c r="K104" s="241"/>
      <c r="L104" s="243"/>
      <c r="M104" s="238"/>
      <c r="N104" s="243"/>
      <c r="O104" s="238"/>
      <c r="P104" s="234"/>
      <c r="Q104" s="241"/>
      <c r="R104" s="383">
        <f t="shared" si="2"/>
        <v>0</v>
      </c>
      <c r="S104" s="234"/>
      <c r="T104" s="265"/>
      <c r="U104" s="244"/>
      <c r="V104" s="234"/>
      <c r="W104" s="244"/>
      <c r="X104" s="38"/>
    </row>
    <row r="105" spans="3:24" x14ac:dyDescent="0.25">
      <c r="C105" s="29"/>
      <c r="E105" s="380" t="str">
        <f>IFERROR((INDEX('(0) NAFSGL Installation List'!$D$3:$F$424, MATCH(D105,'(0) NAFSGL Installation List'!$E$3:$E$424,0), 1)), " ")</f>
        <v xml:space="preserve"> </v>
      </c>
      <c r="F105" s="380" t="str">
        <f>IFERROR(
  IF(
    INDEX('(0) NAFSGL Installation List'!$F$3:$F$424,
          MATCH($E105,'(0) NAFSGL Installation List'!$D$3:$D$424,0)
    )="OCONUS",
    INDEX('(0) NAFSGL Installation List'!$G$3:$G$424,
          MATCH($E105,'(0) NAFSGL Installation List'!$D$3:$D$424,0)
    ),
    IF(
      INDEX('(0) NAFSGL Installation List'!$F$3:$F$424,
            MATCH($E105,'(0) NAFSGL Installation List'!$D$3:$D$424,0)
      )="Expeditionary",
      IF(
        INDEX('(0) NAFSGL Installation List'!$H$3:$H$424,
              MATCH($E105,'(0) NAFSGL Installation List'!$D$3:$D$424,0)
        )="Not Applicable",
        INDEX('(0) NAFSGL Installation List'!$F$3:$F$424,
              MATCH($E105,'(0) NAFSGL Installation List'!$D$3:$D$424,0)
        ),
        INDEX('(0) NAFSGL Installation List'!$H$3:$H$424,
              MATCH($E105,'(0) NAFSGL Installation List'!$D$3:$D$424,0)
        )
      ),
      INDEX('(0) NAFSGL Installation List'!$F$3:$F$424,
            MATCH($E105,'(0) NAFSGL Installation List'!$D$3:$D$424,0)
      )
    )
  ),
"")</f>
        <v/>
      </c>
      <c r="G105"/>
      <c r="H105" s="260"/>
      <c r="I105" s="239"/>
      <c r="J105" s="261"/>
      <c r="K105" s="241"/>
      <c r="L105" s="243"/>
      <c r="M105" s="238"/>
      <c r="N105" s="243"/>
      <c r="O105" s="238"/>
      <c r="P105" s="234"/>
      <c r="Q105" s="241"/>
      <c r="R105" s="383">
        <f t="shared" si="2"/>
        <v>0</v>
      </c>
      <c r="S105" s="234"/>
      <c r="T105"/>
      <c r="U105" s="244"/>
      <c r="V105" s="234"/>
      <c r="W105" s="244"/>
      <c r="X105" s="38"/>
    </row>
    <row r="106" spans="3:24" x14ac:dyDescent="0.25">
      <c r="C106" s="29"/>
      <c r="E106" s="380" t="str">
        <f>IFERROR((INDEX('(0) NAFSGL Installation List'!$D$3:$F$424, MATCH(D106,'(0) NAFSGL Installation List'!$E$3:$E$424,0), 1)), " ")</f>
        <v xml:space="preserve"> </v>
      </c>
      <c r="F106" s="380" t="str">
        <f>IFERROR(
  IF(
    INDEX('(0) NAFSGL Installation List'!$F$3:$F$424,
          MATCH($E106,'(0) NAFSGL Installation List'!$D$3:$D$424,0)
    )="OCONUS",
    INDEX('(0) NAFSGL Installation List'!$G$3:$G$424,
          MATCH($E106,'(0) NAFSGL Installation List'!$D$3:$D$424,0)
    ),
    IF(
      INDEX('(0) NAFSGL Installation List'!$F$3:$F$424,
            MATCH($E106,'(0) NAFSGL Installation List'!$D$3:$D$424,0)
      )="Expeditionary",
      IF(
        INDEX('(0) NAFSGL Installation List'!$H$3:$H$424,
              MATCH($E106,'(0) NAFSGL Installation List'!$D$3:$D$424,0)
        )="Not Applicable",
        INDEX('(0) NAFSGL Installation List'!$F$3:$F$424,
              MATCH($E106,'(0) NAFSGL Installation List'!$D$3:$D$424,0)
        ),
        INDEX('(0) NAFSGL Installation List'!$H$3:$H$424,
              MATCH($E106,'(0) NAFSGL Installation List'!$D$3:$D$424,0)
        )
      ),
      INDEX('(0) NAFSGL Installation List'!$F$3:$F$424,
            MATCH($E106,'(0) NAFSGL Installation List'!$D$3:$D$424,0)
      )
    )
  ),
"")</f>
        <v/>
      </c>
      <c r="G106"/>
      <c r="H106" s="260"/>
      <c r="I106" s="239"/>
      <c r="J106" s="261"/>
      <c r="K106" s="241"/>
      <c r="L106" s="243"/>
      <c r="M106" s="238"/>
      <c r="N106" s="243"/>
      <c r="O106" s="238"/>
      <c r="P106" s="234"/>
      <c r="Q106" s="241"/>
      <c r="R106" s="383">
        <f t="shared" si="2"/>
        <v>0</v>
      </c>
      <c r="S106" s="234"/>
      <c r="T106"/>
      <c r="U106" s="244"/>
      <c r="V106" s="234"/>
      <c r="W106" s="244"/>
      <c r="X106" s="38"/>
    </row>
    <row r="107" spans="3:24" x14ac:dyDescent="0.25">
      <c r="C107" s="29"/>
      <c r="E107" s="380" t="str">
        <f>IFERROR((INDEX('(0) NAFSGL Installation List'!$D$3:$F$424, MATCH(D107,'(0) NAFSGL Installation List'!$E$3:$E$424,0), 1)), " ")</f>
        <v xml:space="preserve"> </v>
      </c>
      <c r="F107" s="380" t="str">
        <f>IFERROR(
  IF(
    INDEX('(0) NAFSGL Installation List'!$F$3:$F$424,
          MATCH($E107,'(0) NAFSGL Installation List'!$D$3:$D$424,0)
    )="OCONUS",
    INDEX('(0) NAFSGL Installation List'!$G$3:$G$424,
          MATCH($E107,'(0) NAFSGL Installation List'!$D$3:$D$424,0)
    ),
    IF(
      INDEX('(0) NAFSGL Installation List'!$F$3:$F$424,
            MATCH($E107,'(0) NAFSGL Installation List'!$D$3:$D$424,0)
      )="Expeditionary",
      IF(
        INDEX('(0) NAFSGL Installation List'!$H$3:$H$424,
              MATCH($E107,'(0) NAFSGL Installation List'!$D$3:$D$424,0)
        )="Not Applicable",
        INDEX('(0) NAFSGL Installation List'!$F$3:$F$424,
              MATCH($E107,'(0) NAFSGL Installation List'!$D$3:$D$424,0)
        ),
        INDEX('(0) NAFSGL Installation List'!$H$3:$H$424,
              MATCH($E107,'(0) NAFSGL Installation List'!$D$3:$D$424,0)
        )
      ),
      INDEX('(0) NAFSGL Installation List'!$F$3:$F$424,
            MATCH($E107,'(0) NAFSGL Installation List'!$D$3:$D$424,0)
      )
    )
  ),
"")</f>
        <v/>
      </c>
      <c r="G107"/>
      <c r="H107" s="260"/>
      <c r="I107" s="239"/>
      <c r="J107" s="261"/>
      <c r="K107" s="241"/>
      <c r="L107" s="243"/>
      <c r="M107" s="238"/>
      <c r="N107" s="243"/>
      <c r="O107" s="238"/>
      <c r="P107" s="234"/>
      <c r="Q107" s="241"/>
      <c r="R107" s="383">
        <f t="shared" si="2"/>
        <v>0</v>
      </c>
      <c r="S107" s="234"/>
      <c r="T107" s="265"/>
      <c r="U107" s="244"/>
      <c r="V107" s="234"/>
      <c r="W107" s="244"/>
      <c r="X107" s="38"/>
    </row>
    <row r="108" spans="3:24" x14ac:dyDescent="0.25">
      <c r="C108" s="29"/>
      <c r="E108" s="380" t="str">
        <f>IFERROR((INDEX('(0) NAFSGL Installation List'!$D$3:$F$424, MATCH(D108,'(0) NAFSGL Installation List'!$E$3:$E$424,0), 1)), " ")</f>
        <v xml:space="preserve"> </v>
      </c>
      <c r="F108" s="380" t="str">
        <f>IFERROR(
  IF(
    INDEX('(0) NAFSGL Installation List'!$F$3:$F$424,
          MATCH($E108,'(0) NAFSGL Installation List'!$D$3:$D$424,0)
    )="OCONUS",
    INDEX('(0) NAFSGL Installation List'!$G$3:$G$424,
          MATCH($E108,'(0) NAFSGL Installation List'!$D$3:$D$424,0)
    ),
    IF(
      INDEX('(0) NAFSGL Installation List'!$F$3:$F$424,
            MATCH($E108,'(0) NAFSGL Installation List'!$D$3:$D$424,0)
      )="Expeditionary",
      IF(
        INDEX('(0) NAFSGL Installation List'!$H$3:$H$424,
              MATCH($E108,'(0) NAFSGL Installation List'!$D$3:$D$424,0)
        )="Not Applicable",
        INDEX('(0) NAFSGL Installation List'!$F$3:$F$424,
              MATCH($E108,'(0) NAFSGL Installation List'!$D$3:$D$424,0)
        ),
        INDEX('(0) NAFSGL Installation List'!$H$3:$H$424,
              MATCH($E108,'(0) NAFSGL Installation List'!$D$3:$D$424,0)
        )
      ),
      INDEX('(0) NAFSGL Installation List'!$F$3:$F$424,
            MATCH($E108,'(0) NAFSGL Installation List'!$D$3:$D$424,0)
      )
    )
  ),
"")</f>
        <v/>
      </c>
      <c r="G108"/>
      <c r="H108" s="260"/>
      <c r="I108" s="239"/>
      <c r="J108" s="261"/>
      <c r="K108" s="241"/>
      <c r="L108" s="243"/>
      <c r="M108" s="238"/>
      <c r="N108" s="243"/>
      <c r="O108" s="238"/>
      <c r="P108" s="234"/>
      <c r="Q108" s="241"/>
      <c r="R108" s="383">
        <f t="shared" si="2"/>
        <v>0</v>
      </c>
      <c r="S108" s="234"/>
      <c r="T108" s="265"/>
      <c r="U108" s="244"/>
      <c r="V108" s="234"/>
      <c r="W108" s="244"/>
      <c r="X108" s="38"/>
    </row>
    <row r="109" spans="3:24" x14ac:dyDescent="0.25">
      <c r="C109" s="29"/>
      <c r="E109" s="380" t="str">
        <f>IFERROR((INDEX('(0) NAFSGL Installation List'!$D$3:$F$424, MATCH(D109,'(0) NAFSGL Installation List'!$E$3:$E$424,0), 1)), " ")</f>
        <v xml:space="preserve"> </v>
      </c>
      <c r="F109" s="380" t="str">
        <f>IFERROR(
  IF(
    INDEX('(0) NAFSGL Installation List'!$F$3:$F$424,
          MATCH($E109,'(0) NAFSGL Installation List'!$D$3:$D$424,0)
    )="OCONUS",
    INDEX('(0) NAFSGL Installation List'!$G$3:$G$424,
          MATCH($E109,'(0) NAFSGL Installation List'!$D$3:$D$424,0)
    ),
    IF(
      INDEX('(0) NAFSGL Installation List'!$F$3:$F$424,
            MATCH($E109,'(0) NAFSGL Installation List'!$D$3:$D$424,0)
      )="Expeditionary",
      IF(
        INDEX('(0) NAFSGL Installation List'!$H$3:$H$424,
              MATCH($E109,'(0) NAFSGL Installation List'!$D$3:$D$424,0)
        )="Not Applicable",
        INDEX('(0) NAFSGL Installation List'!$F$3:$F$424,
              MATCH($E109,'(0) NAFSGL Installation List'!$D$3:$D$424,0)
        ),
        INDEX('(0) NAFSGL Installation List'!$H$3:$H$424,
              MATCH($E109,'(0) NAFSGL Installation List'!$D$3:$D$424,0)
        )
      ),
      INDEX('(0) NAFSGL Installation List'!$F$3:$F$424,
            MATCH($E109,'(0) NAFSGL Installation List'!$D$3:$D$424,0)
      )
    )
  ),
"")</f>
        <v/>
      </c>
      <c r="G109"/>
      <c r="H109" s="260"/>
      <c r="I109" s="239"/>
      <c r="J109" s="261"/>
      <c r="K109" s="241"/>
      <c r="L109" s="243"/>
      <c r="M109" s="238"/>
      <c r="N109" s="243"/>
      <c r="O109" s="238"/>
      <c r="P109" s="234"/>
      <c r="Q109" s="241"/>
      <c r="R109" s="383">
        <f t="shared" si="2"/>
        <v>0</v>
      </c>
      <c r="S109" s="234"/>
      <c r="T109"/>
      <c r="U109" s="244"/>
      <c r="V109" s="234"/>
      <c r="W109" s="244"/>
      <c r="X109" s="38"/>
    </row>
    <row r="110" spans="3:24" x14ac:dyDescent="0.25">
      <c r="C110" s="29"/>
      <c r="E110" s="380" t="str">
        <f>IFERROR((INDEX('(0) NAFSGL Installation List'!$D$3:$F$424, MATCH(D110,'(0) NAFSGL Installation List'!$E$3:$E$424,0), 1)), " ")</f>
        <v xml:space="preserve"> </v>
      </c>
      <c r="F110" s="380" t="str">
        <f>IFERROR(
  IF(
    INDEX('(0) NAFSGL Installation List'!$F$3:$F$424,
          MATCH($E110,'(0) NAFSGL Installation List'!$D$3:$D$424,0)
    )="OCONUS",
    INDEX('(0) NAFSGL Installation List'!$G$3:$G$424,
          MATCH($E110,'(0) NAFSGL Installation List'!$D$3:$D$424,0)
    ),
    IF(
      INDEX('(0) NAFSGL Installation List'!$F$3:$F$424,
            MATCH($E110,'(0) NAFSGL Installation List'!$D$3:$D$424,0)
      )="Expeditionary",
      IF(
        INDEX('(0) NAFSGL Installation List'!$H$3:$H$424,
              MATCH($E110,'(0) NAFSGL Installation List'!$D$3:$D$424,0)
        )="Not Applicable",
        INDEX('(0) NAFSGL Installation List'!$F$3:$F$424,
              MATCH($E110,'(0) NAFSGL Installation List'!$D$3:$D$424,0)
        ),
        INDEX('(0) NAFSGL Installation List'!$H$3:$H$424,
              MATCH($E110,'(0) NAFSGL Installation List'!$D$3:$D$424,0)
        )
      ),
      INDEX('(0) NAFSGL Installation List'!$F$3:$F$424,
            MATCH($E110,'(0) NAFSGL Installation List'!$D$3:$D$424,0)
      )
    )
  ),
"")</f>
        <v/>
      </c>
      <c r="G110"/>
      <c r="H110" s="260"/>
      <c r="I110" s="239"/>
      <c r="J110" s="261"/>
      <c r="K110" s="241"/>
      <c r="L110" s="243"/>
      <c r="M110" s="238"/>
      <c r="N110" s="243"/>
      <c r="O110" s="238"/>
      <c r="P110" s="234"/>
      <c r="Q110" s="241"/>
      <c r="R110" s="383">
        <f t="shared" si="2"/>
        <v>0</v>
      </c>
      <c r="S110" s="234"/>
      <c r="T110"/>
      <c r="U110" s="244"/>
      <c r="V110" s="234"/>
      <c r="W110" s="244"/>
      <c r="X110" s="38"/>
    </row>
    <row r="111" spans="3:24" x14ac:dyDescent="0.25">
      <c r="C111" s="29"/>
      <c r="E111" s="380" t="str">
        <f>IFERROR((INDEX('(0) NAFSGL Installation List'!$D$3:$F$424, MATCH(D111,'(0) NAFSGL Installation List'!$E$3:$E$424,0), 1)), " ")</f>
        <v xml:space="preserve"> </v>
      </c>
      <c r="F111" s="380" t="str">
        <f>IFERROR(
  IF(
    INDEX('(0) NAFSGL Installation List'!$F$3:$F$424,
          MATCH($E111,'(0) NAFSGL Installation List'!$D$3:$D$424,0)
    )="OCONUS",
    INDEX('(0) NAFSGL Installation List'!$G$3:$G$424,
          MATCH($E111,'(0) NAFSGL Installation List'!$D$3:$D$424,0)
    ),
    IF(
      INDEX('(0) NAFSGL Installation List'!$F$3:$F$424,
            MATCH($E111,'(0) NAFSGL Installation List'!$D$3:$D$424,0)
      )="Expeditionary",
      IF(
        INDEX('(0) NAFSGL Installation List'!$H$3:$H$424,
              MATCH($E111,'(0) NAFSGL Installation List'!$D$3:$D$424,0)
        )="Not Applicable",
        INDEX('(0) NAFSGL Installation List'!$F$3:$F$424,
              MATCH($E111,'(0) NAFSGL Installation List'!$D$3:$D$424,0)
        ),
        INDEX('(0) NAFSGL Installation List'!$H$3:$H$424,
              MATCH($E111,'(0) NAFSGL Installation List'!$D$3:$D$424,0)
        )
      ),
      INDEX('(0) NAFSGL Installation List'!$F$3:$F$424,
            MATCH($E111,'(0) NAFSGL Installation List'!$D$3:$D$424,0)
      )
    )
  ),
"")</f>
        <v/>
      </c>
      <c r="G111"/>
      <c r="H111" s="260"/>
      <c r="I111" s="239"/>
      <c r="J111" s="261"/>
      <c r="K111" s="241"/>
      <c r="L111" s="243"/>
      <c r="M111" s="238"/>
      <c r="N111" s="243"/>
      <c r="O111" s="238"/>
      <c r="P111" s="234"/>
      <c r="Q111" s="241"/>
      <c r="R111" s="383">
        <f t="shared" ref="R111:R114" si="3">U111-Q111</f>
        <v>0</v>
      </c>
      <c r="S111" s="234"/>
      <c r="T111" s="265"/>
      <c r="U111" s="244"/>
      <c r="V111" s="234"/>
      <c r="W111" s="244"/>
      <c r="X111" s="38"/>
    </row>
    <row r="112" spans="3:24" x14ac:dyDescent="0.25">
      <c r="C112" s="29"/>
      <c r="E112" s="380" t="str">
        <f>IFERROR((INDEX('(0) NAFSGL Installation List'!$D$3:$F$424, MATCH(D112,'(0) NAFSGL Installation List'!$E$3:$E$424,0), 1)), " ")</f>
        <v xml:space="preserve"> </v>
      </c>
      <c r="F112" s="380" t="str">
        <f>IFERROR(
  IF(
    INDEX('(0) NAFSGL Installation List'!$F$3:$F$424,
          MATCH($E112,'(0) NAFSGL Installation List'!$D$3:$D$424,0)
    )="OCONUS",
    INDEX('(0) NAFSGL Installation List'!$G$3:$G$424,
          MATCH($E112,'(0) NAFSGL Installation List'!$D$3:$D$424,0)
    ),
    IF(
      INDEX('(0) NAFSGL Installation List'!$F$3:$F$424,
            MATCH($E112,'(0) NAFSGL Installation List'!$D$3:$D$424,0)
      )="Expeditionary",
      IF(
        INDEX('(0) NAFSGL Installation List'!$H$3:$H$424,
              MATCH($E112,'(0) NAFSGL Installation List'!$D$3:$D$424,0)
        )="Not Applicable",
        INDEX('(0) NAFSGL Installation List'!$F$3:$F$424,
              MATCH($E112,'(0) NAFSGL Installation List'!$D$3:$D$424,0)
        ),
        INDEX('(0) NAFSGL Installation List'!$H$3:$H$424,
              MATCH($E112,'(0) NAFSGL Installation List'!$D$3:$D$424,0)
        )
      ),
      INDEX('(0) NAFSGL Installation List'!$F$3:$F$424,
            MATCH($E112,'(0) NAFSGL Installation List'!$D$3:$D$424,0)
      )
    )
  ),
"")</f>
        <v/>
      </c>
      <c r="G112"/>
      <c r="H112" s="260"/>
      <c r="I112" s="239"/>
      <c r="J112" s="261"/>
      <c r="K112" s="241"/>
      <c r="L112" s="243"/>
      <c r="M112" s="238"/>
      <c r="N112" s="243"/>
      <c r="O112" s="238"/>
      <c r="P112" s="234"/>
      <c r="Q112" s="241"/>
      <c r="R112" s="383">
        <f t="shared" si="3"/>
        <v>0</v>
      </c>
      <c r="S112" s="234"/>
      <c r="T112" s="265"/>
      <c r="U112" s="244"/>
      <c r="V112" s="234"/>
      <c r="W112" s="244"/>
      <c r="X112" s="38"/>
    </row>
    <row r="113" spans="3:24" x14ac:dyDescent="0.25">
      <c r="C113" s="29"/>
      <c r="E113" s="380" t="str">
        <f>IFERROR((INDEX('(0) NAFSGL Installation List'!$D$3:$F$424, MATCH(D113,'(0) NAFSGL Installation List'!$E$3:$E$424,0), 1)), " ")</f>
        <v xml:space="preserve"> </v>
      </c>
      <c r="F113" s="380" t="str">
        <f>IFERROR(
  IF(
    INDEX('(0) NAFSGL Installation List'!$F$3:$F$424,
          MATCH($E113,'(0) NAFSGL Installation List'!$D$3:$D$424,0)
    )="OCONUS",
    INDEX('(0) NAFSGL Installation List'!$G$3:$G$424,
          MATCH($E113,'(0) NAFSGL Installation List'!$D$3:$D$424,0)
    ),
    IF(
      INDEX('(0) NAFSGL Installation List'!$F$3:$F$424,
            MATCH($E113,'(0) NAFSGL Installation List'!$D$3:$D$424,0)
      )="Expeditionary",
      IF(
        INDEX('(0) NAFSGL Installation List'!$H$3:$H$424,
              MATCH($E113,'(0) NAFSGL Installation List'!$D$3:$D$424,0)
        )="Not Applicable",
        INDEX('(0) NAFSGL Installation List'!$F$3:$F$424,
              MATCH($E113,'(0) NAFSGL Installation List'!$D$3:$D$424,0)
        ),
        INDEX('(0) NAFSGL Installation List'!$H$3:$H$424,
              MATCH($E113,'(0) NAFSGL Installation List'!$D$3:$D$424,0)
        )
      ),
      INDEX('(0) NAFSGL Installation List'!$F$3:$F$424,
            MATCH($E113,'(0) NAFSGL Installation List'!$D$3:$D$424,0)
      )
    )
  ),
"")</f>
        <v/>
      </c>
      <c r="G113"/>
      <c r="H113" s="260"/>
      <c r="I113" s="239"/>
      <c r="J113" s="261"/>
      <c r="K113" s="241"/>
      <c r="L113" s="243"/>
      <c r="M113" s="238"/>
      <c r="N113" s="243"/>
      <c r="O113" s="238"/>
      <c r="P113" s="234"/>
      <c r="Q113" s="241"/>
      <c r="R113" s="383">
        <f t="shared" si="3"/>
        <v>0</v>
      </c>
      <c r="S113" s="234"/>
      <c r="T113" s="265"/>
      <c r="U113" s="244"/>
      <c r="V113" s="234"/>
      <c r="W113" s="244"/>
      <c r="X113" s="38"/>
    </row>
    <row r="114" spans="3:24" x14ac:dyDescent="0.25">
      <c r="C114" s="29"/>
      <c r="E114" s="380" t="str">
        <f>IFERROR((INDEX('(0) NAFSGL Installation List'!$D$3:$F$424, MATCH(D114,'(0) NAFSGL Installation List'!$E$3:$E$424,0), 1)), " ")</f>
        <v xml:space="preserve"> </v>
      </c>
      <c r="F114" s="380" t="str">
        <f>IFERROR(
  IF(
    INDEX('(0) NAFSGL Installation List'!$F$3:$F$424,
          MATCH($E114,'(0) NAFSGL Installation List'!$D$3:$D$424,0)
    )="OCONUS",
    INDEX('(0) NAFSGL Installation List'!$G$3:$G$424,
          MATCH($E114,'(0) NAFSGL Installation List'!$D$3:$D$424,0)
    ),
    IF(
      INDEX('(0) NAFSGL Installation List'!$F$3:$F$424,
            MATCH($E114,'(0) NAFSGL Installation List'!$D$3:$D$424,0)
      )="Expeditionary",
      IF(
        INDEX('(0) NAFSGL Installation List'!$H$3:$H$424,
              MATCH($E114,'(0) NAFSGL Installation List'!$D$3:$D$424,0)
        )="Not Applicable",
        INDEX('(0) NAFSGL Installation List'!$F$3:$F$424,
              MATCH($E114,'(0) NAFSGL Installation List'!$D$3:$D$424,0)
        ),
        INDEX('(0) NAFSGL Installation List'!$H$3:$H$424,
              MATCH($E114,'(0) NAFSGL Installation List'!$D$3:$D$424,0)
        )
      ),
      INDEX('(0) NAFSGL Installation List'!$F$3:$F$424,
            MATCH($E114,'(0) NAFSGL Installation List'!$D$3:$D$424,0)
      )
    )
  ),
"")</f>
        <v/>
      </c>
      <c r="G114"/>
      <c r="H114" s="260"/>
      <c r="I114" s="239"/>
      <c r="J114" s="261"/>
      <c r="K114" s="241"/>
      <c r="L114" s="243"/>
      <c r="M114" s="238"/>
      <c r="N114" s="243"/>
      <c r="O114" s="238"/>
      <c r="P114" s="234"/>
      <c r="Q114" s="241"/>
      <c r="R114" s="383">
        <f t="shared" si="3"/>
        <v>0</v>
      </c>
      <c r="S114" s="234"/>
      <c r="T114" s="265"/>
      <c r="U114" s="244"/>
      <c r="V114" s="234"/>
      <c r="W114" s="244"/>
      <c r="X114" s="38"/>
    </row>
    <row r="115" spans="3:24" x14ac:dyDescent="0.25">
      <c r="E115" s="357"/>
      <c r="F115" s="357"/>
      <c r="G115"/>
      <c r="I115"/>
      <c r="J115"/>
      <c r="M115"/>
      <c r="N115"/>
      <c r="O115"/>
      <c r="P115"/>
      <c r="Q115"/>
      <c r="R115"/>
      <c r="S115"/>
      <c r="T115"/>
      <c r="U115"/>
      <c r="V115"/>
      <c r="W115"/>
      <c r="X115"/>
    </row>
    <row r="116" spans="3:24" x14ac:dyDescent="0.25">
      <c r="E116" s="357"/>
      <c r="F116" s="357"/>
      <c r="G116"/>
      <c r="I116"/>
      <c r="J116"/>
      <c r="M116"/>
      <c r="N116"/>
      <c r="O116"/>
      <c r="P116"/>
      <c r="Q116"/>
      <c r="R116"/>
      <c r="S116"/>
      <c r="T116"/>
      <c r="U116"/>
      <c r="V116"/>
      <c r="W116"/>
      <c r="X116"/>
    </row>
    <row r="117" spans="3:24" x14ac:dyDescent="0.25">
      <c r="E117" s="357"/>
      <c r="F117" s="357"/>
      <c r="G117"/>
      <c r="I117"/>
      <c r="J117"/>
      <c r="M117"/>
      <c r="N117"/>
      <c r="O117"/>
      <c r="P117"/>
      <c r="Q117"/>
      <c r="R117"/>
      <c r="S117"/>
      <c r="T117"/>
      <c r="U117"/>
      <c r="V117"/>
      <c r="W117"/>
      <c r="X117"/>
    </row>
    <row r="118" spans="3:24" x14ac:dyDescent="0.25">
      <c r="E118" s="357"/>
      <c r="F118" s="357"/>
      <c r="G118"/>
      <c r="I118"/>
      <c r="J118"/>
      <c r="M118"/>
      <c r="N118"/>
      <c r="O118"/>
      <c r="P118"/>
      <c r="Q118"/>
      <c r="R118"/>
      <c r="S118"/>
      <c r="T118"/>
      <c r="U118"/>
      <c r="V118"/>
      <c r="W118"/>
      <c r="X118"/>
    </row>
    <row r="119" spans="3:24" x14ac:dyDescent="0.25">
      <c r="E119" s="357"/>
      <c r="F119" s="357"/>
      <c r="G119"/>
      <c r="I119"/>
      <c r="J119"/>
      <c r="M119"/>
      <c r="N119"/>
      <c r="O119"/>
      <c r="P119"/>
      <c r="Q119"/>
      <c r="R119"/>
      <c r="S119"/>
      <c r="T119"/>
      <c r="U119"/>
      <c r="V119"/>
      <c r="W119"/>
      <c r="X119"/>
    </row>
    <row r="120" spans="3:24" x14ac:dyDescent="0.25">
      <c r="E120" s="357"/>
      <c r="F120" s="357"/>
      <c r="G120"/>
      <c r="I120"/>
      <c r="J120"/>
      <c r="M120"/>
      <c r="N120"/>
      <c r="O120"/>
      <c r="P120"/>
      <c r="Q120"/>
      <c r="R120"/>
      <c r="S120"/>
      <c r="T120"/>
      <c r="U120"/>
      <c r="V120"/>
      <c r="W120"/>
      <c r="X120"/>
    </row>
    <row r="121" spans="3:24" x14ac:dyDescent="0.25">
      <c r="E121" s="357"/>
      <c r="F121" s="357"/>
      <c r="G121"/>
      <c r="I121"/>
      <c r="J121"/>
      <c r="M121"/>
      <c r="N121"/>
      <c r="O121"/>
      <c r="P121"/>
      <c r="Q121"/>
      <c r="R121"/>
      <c r="S121"/>
      <c r="T121"/>
      <c r="U121"/>
      <c r="V121"/>
      <c r="W121"/>
      <c r="X121"/>
    </row>
    <row r="122" spans="3:24" x14ac:dyDescent="0.25">
      <c r="E122" s="357"/>
      <c r="F122" s="357"/>
      <c r="G122"/>
      <c r="I122"/>
      <c r="J122"/>
      <c r="M122"/>
      <c r="N122"/>
      <c r="O122"/>
      <c r="P122"/>
      <c r="Q122"/>
      <c r="R122"/>
      <c r="S122"/>
      <c r="T122"/>
      <c r="U122"/>
      <c r="V122"/>
      <c r="W122"/>
      <c r="X122"/>
    </row>
    <row r="123" spans="3:24" x14ac:dyDescent="0.25">
      <c r="E123" s="357"/>
      <c r="F123" s="357"/>
      <c r="G123"/>
      <c r="I123"/>
      <c r="J123"/>
      <c r="M123"/>
      <c r="N123"/>
      <c r="O123"/>
      <c r="P123"/>
      <c r="Q123"/>
      <c r="R123"/>
      <c r="S123"/>
      <c r="T123"/>
      <c r="U123"/>
      <c r="V123"/>
      <c r="W123"/>
      <c r="X123"/>
    </row>
    <row r="124" spans="3:24" x14ac:dyDescent="0.25">
      <c r="E124" s="357"/>
      <c r="F124" s="357"/>
      <c r="G124"/>
      <c r="I124"/>
      <c r="J124"/>
      <c r="M124"/>
      <c r="N124"/>
      <c r="O124"/>
      <c r="P124"/>
      <c r="Q124"/>
      <c r="R124"/>
      <c r="S124"/>
      <c r="T124"/>
      <c r="U124"/>
      <c r="V124"/>
      <c r="W124"/>
      <c r="X124"/>
    </row>
    <row r="125" spans="3:24" x14ac:dyDescent="0.25">
      <c r="E125" s="357"/>
      <c r="F125" s="357"/>
      <c r="G125"/>
      <c r="I125"/>
      <c r="J125"/>
      <c r="M125"/>
      <c r="N125"/>
      <c r="O125"/>
      <c r="P125"/>
      <c r="Q125"/>
      <c r="R125"/>
      <c r="S125"/>
      <c r="T125"/>
      <c r="U125"/>
      <c r="V125"/>
      <c r="W125"/>
      <c r="X125"/>
    </row>
    <row r="126" spans="3:24" x14ac:dyDescent="0.25">
      <c r="E126" s="357"/>
      <c r="F126" s="357"/>
      <c r="G126"/>
      <c r="I126"/>
      <c r="J126"/>
      <c r="M126"/>
      <c r="N126"/>
      <c r="O126"/>
      <c r="P126"/>
      <c r="Q126"/>
      <c r="R126"/>
      <c r="S126"/>
      <c r="T126"/>
      <c r="U126"/>
      <c r="V126"/>
      <c r="W126"/>
      <c r="X126"/>
    </row>
    <row r="127" spans="3:24" x14ac:dyDescent="0.25">
      <c r="E127" s="357"/>
      <c r="F127" s="357"/>
      <c r="G127"/>
      <c r="I127"/>
      <c r="J127"/>
      <c r="M127"/>
      <c r="N127"/>
      <c r="O127"/>
      <c r="P127"/>
      <c r="Q127"/>
      <c r="R127"/>
      <c r="S127"/>
      <c r="T127"/>
      <c r="U127"/>
      <c r="V127"/>
      <c r="W127"/>
      <c r="X127"/>
    </row>
    <row r="128" spans="3:24" x14ac:dyDescent="0.25">
      <c r="E128" s="357"/>
      <c r="F128" s="357"/>
      <c r="G128"/>
      <c r="I128"/>
      <c r="J128"/>
      <c r="M128"/>
      <c r="N128"/>
      <c r="O128"/>
      <c r="P128"/>
      <c r="Q128"/>
      <c r="R128"/>
      <c r="S128"/>
      <c r="T128"/>
      <c r="U128"/>
      <c r="V128"/>
      <c r="W128"/>
      <c r="X128"/>
    </row>
    <row r="129" spans="5:6" customFormat="1" x14ac:dyDescent="0.25">
      <c r="E129" s="357"/>
      <c r="F129" s="357"/>
    </row>
    <row r="130" spans="5:6" customFormat="1" x14ac:dyDescent="0.25">
      <c r="E130" s="357"/>
      <c r="F130" s="357"/>
    </row>
    <row r="131" spans="5:6" customFormat="1" x14ac:dyDescent="0.25">
      <c r="E131" s="357"/>
      <c r="F131" s="357"/>
    </row>
    <row r="132" spans="5:6" customFormat="1" x14ac:dyDescent="0.25">
      <c r="E132" s="357"/>
      <c r="F132" s="357"/>
    </row>
    <row r="133" spans="5:6" customFormat="1" x14ac:dyDescent="0.25">
      <c r="E133" s="357"/>
      <c r="F133" s="357"/>
    </row>
    <row r="134" spans="5:6" customFormat="1" x14ac:dyDescent="0.25">
      <c r="E134" s="357"/>
      <c r="F134" s="357"/>
    </row>
    <row r="135" spans="5:6" customFormat="1" x14ac:dyDescent="0.25">
      <c r="E135" s="357"/>
      <c r="F135" s="357"/>
    </row>
    <row r="136" spans="5:6" customFormat="1" x14ac:dyDescent="0.25">
      <c r="E136" s="357"/>
      <c r="F136" s="357"/>
    </row>
    <row r="137" spans="5:6" customFormat="1" x14ac:dyDescent="0.25">
      <c r="E137" s="357"/>
      <c r="F137" s="357"/>
    </row>
    <row r="138" spans="5:6" customFormat="1" x14ac:dyDescent="0.25">
      <c r="E138" s="357"/>
      <c r="F138" s="357"/>
    </row>
    <row r="139" spans="5:6" customFormat="1" x14ac:dyDescent="0.25">
      <c r="E139" s="357"/>
      <c r="F139" s="357"/>
    </row>
    <row r="140" spans="5:6" customFormat="1" x14ac:dyDescent="0.25">
      <c r="E140" s="357"/>
      <c r="F140" s="357"/>
    </row>
    <row r="141" spans="5:6" customFormat="1" x14ac:dyDescent="0.25">
      <c r="E141" s="357"/>
      <c r="F141" s="357"/>
    </row>
    <row r="142" spans="5:6" customFormat="1" x14ac:dyDescent="0.25">
      <c r="E142" s="357"/>
      <c r="F142" s="357"/>
    </row>
    <row r="143" spans="5:6" customFormat="1" x14ac:dyDescent="0.25">
      <c r="E143" s="357"/>
      <c r="F143" s="357"/>
    </row>
    <row r="144" spans="5:6" customFormat="1" x14ac:dyDescent="0.25">
      <c r="E144" s="357"/>
      <c r="F144" s="357"/>
    </row>
    <row r="145" spans="5:6" customFormat="1" x14ac:dyDescent="0.25">
      <c r="E145" s="357"/>
      <c r="F145" s="357"/>
    </row>
    <row r="146" spans="5:6" customFormat="1" x14ac:dyDescent="0.25">
      <c r="E146" s="357"/>
      <c r="F146" s="357"/>
    </row>
    <row r="147" spans="5:6" customFormat="1" x14ac:dyDescent="0.25">
      <c r="E147" s="357"/>
      <c r="F147" s="357"/>
    </row>
    <row r="148" spans="5:6" customFormat="1" x14ac:dyDescent="0.25">
      <c r="E148" s="357"/>
      <c r="F148" s="357"/>
    </row>
    <row r="149" spans="5:6" customFormat="1" x14ac:dyDescent="0.25">
      <c r="E149" s="357"/>
      <c r="F149" s="357"/>
    </row>
    <row r="150" spans="5:6" customFormat="1" x14ac:dyDescent="0.25">
      <c r="E150" s="357"/>
      <c r="F150" s="357"/>
    </row>
    <row r="151" spans="5:6" customFormat="1" x14ac:dyDescent="0.25">
      <c r="E151" s="357"/>
      <c r="F151" s="357"/>
    </row>
    <row r="152" spans="5:6" customFormat="1" x14ac:dyDescent="0.25">
      <c r="E152" s="357"/>
      <c r="F152" s="357"/>
    </row>
    <row r="153" spans="5:6" customFormat="1" x14ac:dyDescent="0.25">
      <c r="E153" s="357"/>
      <c r="F153" s="357"/>
    </row>
    <row r="154" spans="5:6" customFormat="1" x14ac:dyDescent="0.25">
      <c r="E154" s="357"/>
      <c r="F154" s="357"/>
    </row>
    <row r="155" spans="5:6" customFormat="1" x14ac:dyDescent="0.25">
      <c r="E155" s="357"/>
      <c r="F155" s="357"/>
    </row>
    <row r="156" spans="5:6" customFormat="1" x14ac:dyDescent="0.25">
      <c r="E156" s="357"/>
      <c r="F156" s="357"/>
    </row>
    <row r="157" spans="5:6" customFormat="1" x14ac:dyDescent="0.25">
      <c r="E157" s="357"/>
      <c r="F157" s="357"/>
    </row>
    <row r="158" spans="5:6" customFormat="1" x14ac:dyDescent="0.25">
      <c r="E158" s="357"/>
      <c r="F158" s="357"/>
    </row>
    <row r="159" spans="5:6" customFormat="1" x14ac:dyDescent="0.25">
      <c r="E159" s="357"/>
      <c r="F159" s="357"/>
    </row>
    <row r="160" spans="5:6" customFormat="1" x14ac:dyDescent="0.25">
      <c r="E160" s="357"/>
      <c r="F160" s="357"/>
    </row>
    <row r="161" spans="5:6" customFormat="1" x14ac:dyDescent="0.25">
      <c r="E161" s="357"/>
      <c r="F161" s="357"/>
    </row>
    <row r="162" spans="5:6" customFormat="1" x14ac:dyDescent="0.25">
      <c r="E162" s="357"/>
      <c r="F162" s="357"/>
    </row>
    <row r="163" spans="5:6" customFormat="1" x14ac:dyDescent="0.25">
      <c r="E163" s="357"/>
      <c r="F163" s="357"/>
    </row>
    <row r="164" spans="5:6" customFormat="1" x14ac:dyDescent="0.25">
      <c r="E164" s="357"/>
      <c r="F164" s="357"/>
    </row>
    <row r="165" spans="5:6" customFormat="1" x14ac:dyDescent="0.25">
      <c r="E165" s="357"/>
      <c r="F165" s="357"/>
    </row>
    <row r="166" spans="5:6" customFormat="1" x14ac:dyDescent="0.25">
      <c r="E166" s="357"/>
      <c r="F166" s="357"/>
    </row>
    <row r="167" spans="5:6" customFormat="1" x14ac:dyDescent="0.25">
      <c r="E167" s="357"/>
      <c r="F167" s="357"/>
    </row>
    <row r="168" spans="5:6" customFormat="1" x14ac:dyDescent="0.25">
      <c r="E168" s="357"/>
      <c r="F168" s="357"/>
    </row>
    <row r="169" spans="5:6" customFormat="1" x14ac:dyDescent="0.25">
      <c r="E169" s="357"/>
      <c r="F169" s="357"/>
    </row>
    <row r="170" spans="5:6" customFormat="1" x14ac:dyDescent="0.25">
      <c r="E170" s="357"/>
      <c r="F170" s="357"/>
    </row>
    <row r="171" spans="5:6" customFormat="1" x14ac:dyDescent="0.25">
      <c r="E171" s="357"/>
      <c r="F171" s="357"/>
    </row>
    <row r="172" spans="5:6" customFormat="1" x14ac:dyDescent="0.25">
      <c r="E172" s="357"/>
      <c r="F172" s="357"/>
    </row>
    <row r="173" spans="5:6" customFormat="1" x14ac:dyDescent="0.25">
      <c r="E173" s="357"/>
      <c r="F173" s="357"/>
    </row>
    <row r="174" spans="5:6" customFormat="1" x14ac:dyDescent="0.25">
      <c r="E174" s="357"/>
      <c r="F174" s="357"/>
    </row>
    <row r="175" spans="5:6" customFormat="1" x14ac:dyDescent="0.25">
      <c r="E175" s="357"/>
      <c r="F175" s="357"/>
    </row>
    <row r="176" spans="5:6" customFormat="1" x14ac:dyDescent="0.25">
      <c r="E176" s="357"/>
      <c r="F176" s="357"/>
    </row>
    <row r="177" spans="5:6" customFormat="1" x14ac:dyDescent="0.25">
      <c r="E177" s="357"/>
      <c r="F177" s="357"/>
    </row>
    <row r="178" spans="5:6" customFormat="1" x14ac:dyDescent="0.25">
      <c r="E178" s="357"/>
      <c r="F178" s="357"/>
    </row>
    <row r="179" spans="5:6" customFormat="1" x14ac:dyDescent="0.25">
      <c r="E179" s="357"/>
      <c r="F179" s="357"/>
    </row>
    <row r="180" spans="5:6" customFormat="1" x14ac:dyDescent="0.25">
      <c r="E180" s="357"/>
      <c r="F180" s="357"/>
    </row>
    <row r="181" spans="5:6" customFormat="1" x14ac:dyDescent="0.25">
      <c r="E181" s="357"/>
      <c r="F181" s="357"/>
    </row>
    <row r="182" spans="5:6" customFormat="1" x14ac:dyDescent="0.25">
      <c r="E182" s="357"/>
      <c r="F182" s="357"/>
    </row>
    <row r="183" spans="5:6" customFormat="1" x14ac:dyDescent="0.25">
      <c r="E183" s="357"/>
      <c r="F183" s="357"/>
    </row>
    <row r="184" spans="5:6" customFormat="1" x14ac:dyDescent="0.25">
      <c r="E184" s="357"/>
      <c r="F184" s="357"/>
    </row>
    <row r="185" spans="5:6" customFormat="1" x14ac:dyDescent="0.25">
      <c r="E185" s="357"/>
      <c r="F185" s="357"/>
    </row>
    <row r="186" spans="5:6" customFormat="1" x14ac:dyDescent="0.25">
      <c r="E186" s="357"/>
      <c r="F186" s="357"/>
    </row>
    <row r="187" spans="5:6" customFormat="1" x14ac:dyDescent="0.25">
      <c r="E187" s="357"/>
      <c r="F187" s="357"/>
    </row>
    <row r="188" spans="5:6" customFormat="1" x14ac:dyDescent="0.25">
      <c r="E188" s="357"/>
      <c r="F188" s="357"/>
    </row>
    <row r="189" spans="5:6" customFormat="1" x14ac:dyDescent="0.25">
      <c r="E189" s="357"/>
      <c r="F189" s="357"/>
    </row>
    <row r="190" spans="5:6" customFormat="1" x14ac:dyDescent="0.25">
      <c r="E190" s="357"/>
      <c r="F190" s="357"/>
    </row>
    <row r="191" spans="5:6" customFormat="1" x14ac:dyDescent="0.25">
      <c r="E191" s="357"/>
      <c r="F191" s="357"/>
    </row>
    <row r="192" spans="5:6" customFormat="1" x14ac:dyDescent="0.25">
      <c r="E192" s="357"/>
      <c r="F192" s="357"/>
    </row>
    <row r="193" spans="5:6" customFormat="1" x14ac:dyDescent="0.25">
      <c r="E193" s="357"/>
      <c r="F193" s="357"/>
    </row>
    <row r="194" spans="5:6" customFormat="1" x14ac:dyDescent="0.25">
      <c r="E194" s="357"/>
      <c r="F194" s="357"/>
    </row>
    <row r="195" spans="5:6" customFormat="1" x14ac:dyDescent="0.25">
      <c r="E195" s="357"/>
      <c r="F195" s="357"/>
    </row>
    <row r="196" spans="5:6" customFormat="1" x14ac:dyDescent="0.25">
      <c r="E196" s="357"/>
      <c r="F196" s="357"/>
    </row>
    <row r="197" spans="5:6" customFormat="1" x14ac:dyDescent="0.25">
      <c r="E197" s="357"/>
      <c r="F197" s="357"/>
    </row>
    <row r="198" spans="5:6" customFormat="1" x14ac:dyDescent="0.25">
      <c r="E198" s="357"/>
      <c r="F198" s="357"/>
    </row>
    <row r="199" spans="5:6" customFormat="1" x14ac:dyDescent="0.25">
      <c r="E199" s="357"/>
      <c r="F199" s="357"/>
    </row>
    <row r="200" spans="5:6" customFormat="1" x14ac:dyDescent="0.25">
      <c r="E200" s="357"/>
      <c r="F200" s="357"/>
    </row>
    <row r="201" spans="5:6" customFormat="1" x14ac:dyDescent="0.25">
      <c r="E201" s="357"/>
      <c r="F201" s="357"/>
    </row>
    <row r="202" spans="5:6" customFormat="1" x14ac:dyDescent="0.25">
      <c r="E202" s="357"/>
      <c r="F202" s="357"/>
    </row>
    <row r="203" spans="5:6" customFormat="1" x14ac:dyDescent="0.25">
      <c r="E203" s="357"/>
      <c r="F203" s="357"/>
    </row>
    <row r="204" spans="5:6" customFormat="1" x14ac:dyDescent="0.25">
      <c r="E204" s="357"/>
      <c r="F204" s="357"/>
    </row>
    <row r="205" spans="5:6" customFormat="1" x14ac:dyDescent="0.25">
      <c r="E205" s="357"/>
      <c r="F205" s="357"/>
    </row>
    <row r="206" spans="5:6" customFormat="1" x14ac:dyDescent="0.25">
      <c r="E206" s="357"/>
      <c r="F206" s="357"/>
    </row>
    <row r="207" spans="5:6" customFormat="1" x14ac:dyDescent="0.25">
      <c r="E207" s="357"/>
      <c r="F207" s="357"/>
    </row>
    <row r="208" spans="5:6" customFormat="1" x14ac:dyDescent="0.25">
      <c r="E208" s="357"/>
      <c r="F208" s="357"/>
    </row>
    <row r="209" spans="5:6" customFormat="1" x14ac:dyDescent="0.25">
      <c r="E209" s="357"/>
      <c r="F209" s="357"/>
    </row>
    <row r="210" spans="5:6" customFormat="1" x14ac:dyDescent="0.25">
      <c r="E210" s="357"/>
      <c r="F210" s="357"/>
    </row>
    <row r="211" spans="5:6" customFormat="1" x14ac:dyDescent="0.25">
      <c r="E211" s="357"/>
      <c r="F211" s="357"/>
    </row>
    <row r="212" spans="5:6" customFormat="1" x14ac:dyDescent="0.25">
      <c r="E212" s="357"/>
      <c r="F212" s="357"/>
    </row>
    <row r="213" spans="5:6" customFormat="1" x14ac:dyDescent="0.25">
      <c r="E213" s="357"/>
      <c r="F213" s="357"/>
    </row>
    <row r="214" spans="5:6" customFormat="1" x14ac:dyDescent="0.25">
      <c r="E214" s="357"/>
      <c r="F214" s="357"/>
    </row>
    <row r="215" spans="5:6" customFormat="1" x14ac:dyDescent="0.25">
      <c r="E215" s="357"/>
      <c r="F215" s="357"/>
    </row>
    <row r="216" spans="5:6" customFormat="1" x14ac:dyDescent="0.25">
      <c r="E216" s="357"/>
      <c r="F216" s="357"/>
    </row>
    <row r="217" spans="5:6" customFormat="1" x14ac:dyDescent="0.25">
      <c r="E217" s="357"/>
      <c r="F217" s="357"/>
    </row>
    <row r="218" spans="5:6" customFormat="1" x14ac:dyDescent="0.25">
      <c r="E218" s="357"/>
      <c r="F218" s="357"/>
    </row>
    <row r="219" spans="5:6" customFormat="1" x14ac:dyDescent="0.25">
      <c r="E219" s="357"/>
      <c r="F219" s="357"/>
    </row>
    <row r="220" spans="5:6" customFormat="1" x14ac:dyDescent="0.25">
      <c r="E220" s="357"/>
      <c r="F220" s="357"/>
    </row>
    <row r="221" spans="5:6" customFormat="1" x14ac:dyDescent="0.25">
      <c r="E221" s="357"/>
      <c r="F221" s="357"/>
    </row>
    <row r="222" spans="5:6" customFormat="1" x14ac:dyDescent="0.25">
      <c r="E222" s="357"/>
      <c r="F222" s="357"/>
    </row>
    <row r="223" spans="5:6" customFormat="1" x14ac:dyDescent="0.25">
      <c r="E223" s="357"/>
      <c r="F223" s="357"/>
    </row>
    <row r="224" spans="5:6" customFormat="1" x14ac:dyDescent="0.25">
      <c r="E224" s="357"/>
      <c r="F224" s="357"/>
    </row>
    <row r="225" spans="5:6" customFormat="1" x14ac:dyDescent="0.25">
      <c r="E225" s="357"/>
      <c r="F225" s="357"/>
    </row>
    <row r="226" spans="5:6" customFormat="1" x14ac:dyDescent="0.25">
      <c r="E226" s="357"/>
      <c r="F226" s="357"/>
    </row>
    <row r="227" spans="5:6" customFormat="1" x14ac:dyDescent="0.25">
      <c r="E227" s="357"/>
      <c r="F227" s="357"/>
    </row>
    <row r="228" spans="5:6" customFormat="1" x14ac:dyDescent="0.25">
      <c r="E228" s="357"/>
      <c r="F228" s="357"/>
    </row>
    <row r="229" spans="5:6" customFormat="1" x14ac:dyDescent="0.25">
      <c r="E229" s="357"/>
      <c r="F229" s="357"/>
    </row>
    <row r="230" spans="5:6" customFormat="1" x14ac:dyDescent="0.25">
      <c r="E230" s="357"/>
      <c r="F230" s="357"/>
    </row>
    <row r="231" spans="5:6" customFormat="1" x14ac:dyDescent="0.25">
      <c r="E231" s="357"/>
      <c r="F231" s="357"/>
    </row>
    <row r="232" spans="5:6" customFormat="1" x14ac:dyDescent="0.25">
      <c r="E232" s="357"/>
      <c r="F232" s="357"/>
    </row>
    <row r="233" spans="5:6" customFormat="1" x14ac:dyDescent="0.25">
      <c r="E233" s="357"/>
      <c r="F233" s="357"/>
    </row>
    <row r="234" spans="5:6" customFormat="1" x14ac:dyDescent="0.25">
      <c r="E234" s="357"/>
      <c r="F234" s="357"/>
    </row>
    <row r="235" spans="5:6" customFormat="1" x14ac:dyDescent="0.25">
      <c r="E235" s="357"/>
      <c r="F235" s="357"/>
    </row>
    <row r="236" spans="5:6" customFormat="1" x14ac:dyDescent="0.25">
      <c r="E236" s="357"/>
      <c r="F236" s="357"/>
    </row>
    <row r="237" spans="5:6" customFormat="1" x14ac:dyDescent="0.25">
      <c r="E237" s="357"/>
      <c r="F237" s="357"/>
    </row>
    <row r="238" spans="5:6" customFormat="1" x14ac:dyDescent="0.25">
      <c r="E238" s="357"/>
      <c r="F238" s="357"/>
    </row>
    <row r="239" spans="5:6" customFormat="1" x14ac:dyDescent="0.25">
      <c r="E239" s="357"/>
      <c r="F239" s="357"/>
    </row>
    <row r="240" spans="5:6" customFormat="1" x14ac:dyDescent="0.25">
      <c r="E240" s="357"/>
      <c r="F240" s="357"/>
    </row>
    <row r="241" spans="5:6" customFormat="1" x14ac:dyDescent="0.25">
      <c r="E241" s="357"/>
      <c r="F241" s="357"/>
    </row>
    <row r="242" spans="5:6" customFormat="1" x14ac:dyDescent="0.25">
      <c r="E242" s="357"/>
      <c r="F242" s="357"/>
    </row>
    <row r="243" spans="5:6" customFormat="1" x14ac:dyDescent="0.25">
      <c r="E243" s="357"/>
      <c r="F243" s="357"/>
    </row>
    <row r="244" spans="5:6" customFormat="1" x14ac:dyDescent="0.25">
      <c r="E244" s="357"/>
      <c r="F244" s="357"/>
    </row>
    <row r="245" spans="5:6" customFormat="1" x14ac:dyDescent="0.25">
      <c r="E245" s="357"/>
      <c r="F245" s="357"/>
    </row>
    <row r="246" spans="5:6" customFormat="1" x14ac:dyDescent="0.25">
      <c r="E246" s="357"/>
      <c r="F246" s="357"/>
    </row>
    <row r="247" spans="5:6" customFormat="1" x14ac:dyDescent="0.25">
      <c r="E247" s="357"/>
      <c r="F247" s="357"/>
    </row>
    <row r="248" spans="5:6" customFormat="1" x14ac:dyDescent="0.25">
      <c r="E248" s="357"/>
      <c r="F248" s="357"/>
    </row>
    <row r="249" spans="5:6" customFormat="1" x14ac:dyDescent="0.25">
      <c r="E249" s="357"/>
      <c r="F249" s="357"/>
    </row>
    <row r="250" spans="5:6" customFormat="1" x14ac:dyDescent="0.25">
      <c r="E250" s="357"/>
      <c r="F250" s="357"/>
    </row>
    <row r="251" spans="5:6" customFormat="1" x14ac:dyDescent="0.25">
      <c r="E251" s="357"/>
      <c r="F251" s="357"/>
    </row>
    <row r="252" spans="5:6" customFormat="1" x14ac:dyDescent="0.25">
      <c r="E252" s="357"/>
      <c r="F252" s="357"/>
    </row>
    <row r="253" spans="5:6" customFormat="1" x14ac:dyDescent="0.25">
      <c r="E253" s="357"/>
      <c r="F253" s="357"/>
    </row>
    <row r="254" spans="5:6" customFormat="1" x14ac:dyDescent="0.25">
      <c r="E254" s="357"/>
      <c r="F254" s="357"/>
    </row>
    <row r="255" spans="5:6" customFormat="1" x14ac:dyDescent="0.25">
      <c r="E255" s="357"/>
      <c r="F255" s="357"/>
    </row>
    <row r="256" spans="5:6" customFormat="1" x14ac:dyDescent="0.25">
      <c r="E256" s="357"/>
      <c r="F256" s="357"/>
    </row>
    <row r="257" spans="5:6" customFormat="1" x14ac:dyDescent="0.25">
      <c r="E257" s="357"/>
      <c r="F257" s="357"/>
    </row>
    <row r="258" spans="5:6" customFormat="1" x14ac:dyDescent="0.25">
      <c r="E258" s="357"/>
      <c r="F258" s="357"/>
    </row>
    <row r="259" spans="5:6" customFormat="1" x14ac:dyDescent="0.25">
      <c r="E259" s="357"/>
      <c r="F259" s="357"/>
    </row>
    <row r="260" spans="5:6" customFormat="1" x14ac:dyDescent="0.25">
      <c r="E260" s="357"/>
      <c r="F260" s="357"/>
    </row>
    <row r="261" spans="5:6" customFormat="1" x14ac:dyDescent="0.25">
      <c r="E261" s="357"/>
      <c r="F261" s="357"/>
    </row>
    <row r="262" spans="5:6" customFormat="1" x14ac:dyDescent="0.25">
      <c r="E262" s="357"/>
      <c r="F262" s="357"/>
    </row>
    <row r="263" spans="5:6" customFormat="1" x14ac:dyDescent="0.25">
      <c r="E263" s="357"/>
      <c r="F263" s="357"/>
    </row>
    <row r="264" spans="5:6" customFormat="1" x14ac:dyDescent="0.25">
      <c r="E264" s="357"/>
      <c r="F264" s="357"/>
    </row>
    <row r="265" spans="5:6" customFormat="1" x14ac:dyDescent="0.25">
      <c r="E265" s="357"/>
      <c r="F265" s="357"/>
    </row>
    <row r="266" spans="5:6" customFormat="1" x14ac:dyDescent="0.25">
      <c r="E266" s="357"/>
      <c r="F266" s="357"/>
    </row>
    <row r="267" spans="5:6" customFormat="1" x14ac:dyDescent="0.25">
      <c r="E267" s="357"/>
      <c r="F267" s="357"/>
    </row>
    <row r="268" spans="5:6" customFormat="1" x14ac:dyDescent="0.25">
      <c r="E268" s="357"/>
      <c r="F268" s="357"/>
    </row>
    <row r="269" spans="5:6" customFormat="1" x14ac:dyDescent="0.25">
      <c r="E269" s="357"/>
      <c r="F269" s="357"/>
    </row>
    <row r="270" spans="5:6" customFormat="1" x14ac:dyDescent="0.25">
      <c r="E270" s="357"/>
      <c r="F270" s="357"/>
    </row>
    <row r="271" spans="5:6" customFormat="1" x14ac:dyDescent="0.25">
      <c r="E271" s="357"/>
      <c r="F271" s="357"/>
    </row>
    <row r="272" spans="5:6" customFormat="1" x14ac:dyDescent="0.25">
      <c r="E272" s="357"/>
      <c r="F272" s="357"/>
    </row>
    <row r="273" spans="5:6" customFormat="1" x14ac:dyDescent="0.25">
      <c r="E273" s="357"/>
      <c r="F273" s="357"/>
    </row>
    <row r="274" spans="5:6" customFormat="1" x14ac:dyDescent="0.25">
      <c r="E274" s="357"/>
      <c r="F274" s="357"/>
    </row>
    <row r="275" spans="5:6" customFormat="1" x14ac:dyDescent="0.25">
      <c r="E275" s="357"/>
      <c r="F275" s="357"/>
    </row>
    <row r="276" spans="5:6" customFormat="1" x14ac:dyDescent="0.25">
      <c r="E276" s="357"/>
      <c r="F276" s="357"/>
    </row>
    <row r="277" spans="5:6" customFormat="1" x14ac:dyDescent="0.25">
      <c r="E277" s="357"/>
      <c r="F277" s="357"/>
    </row>
    <row r="278" spans="5:6" customFormat="1" x14ac:dyDescent="0.25">
      <c r="E278" s="357"/>
      <c r="F278" s="357"/>
    </row>
    <row r="279" spans="5:6" customFormat="1" x14ac:dyDescent="0.25">
      <c r="E279" s="357"/>
      <c r="F279" s="357"/>
    </row>
    <row r="280" spans="5:6" customFormat="1" x14ac:dyDescent="0.25">
      <c r="E280" s="357"/>
      <c r="F280" s="357"/>
    </row>
    <row r="281" spans="5:6" customFormat="1" x14ac:dyDescent="0.25">
      <c r="E281" s="357"/>
      <c r="F281" s="357"/>
    </row>
    <row r="282" spans="5:6" customFormat="1" x14ac:dyDescent="0.25">
      <c r="E282" s="357"/>
      <c r="F282" s="357"/>
    </row>
    <row r="283" spans="5:6" customFormat="1" x14ac:dyDescent="0.25">
      <c r="E283" s="357"/>
      <c r="F283" s="357"/>
    </row>
    <row r="284" spans="5:6" customFormat="1" x14ac:dyDescent="0.25">
      <c r="E284" s="357"/>
      <c r="F284" s="357"/>
    </row>
    <row r="285" spans="5:6" customFormat="1" x14ac:dyDescent="0.25">
      <c r="E285" s="357"/>
      <c r="F285" s="357"/>
    </row>
    <row r="286" spans="5:6" customFormat="1" x14ac:dyDescent="0.25">
      <c r="E286" s="357"/>
      <c r="F286" s="357"/>
    </row>
    <row r="287" spans="5:6" customFormat="1" x14ac:dyDescent="0.25">
      <c r="E287" s="357"/>
      <c r="F287" s="357"/>
    </row>
    <row r="288" spans="5:6" customFormat="1" x14ac:dyDescent="0.25">
      <c r="E288" s="357"/>
      <c r="F288" s="357"/>
    </row>
    <row r="289" spans="5:6" customFormat="1" x14ac:dyDescent="0.25">
      <c r="E289" s="357"/>
      <c r="F289" s="357"/>
    </row>
    <row r="290" spans="5:6" customFormat="1" x14ac:dyDescent="0.25">
      <c r="E290" s="357"/>
      <c r="F290" s="357"/>
    </row>
    <row r="291" spans="5:6" customFormat="1" x14ac:dyDescent="0.25">
      <c r="E291" s="357"/>
      <c r="F291" s="357"/>
    </row>
    <row r="292" spans="5:6" customFormat="1" x14ac:dyDescent="0.25">
      <c r="E292" s="357"/>
      <c r="F292" s="357"/>
    </row>
    <row r="293" spans="5:6" customFormat="1" x14ac:dyDescent="0.25">
      <c r="E293" s="357"/>
      <c r="F293" s="357"/>
    </row>
    <row r="294" spans="5:6" customFormat="1" x14ac:dyDescent="0.25">
      <c r="E294" s="357"/>
      <c r="F294" s="357"/>
    </row>
    <row r="295" spans="5:6" customFormat="1" x14ac:dyDescent="0.25">
      <c r="E295" s="357"/>
      <c r="F295" s="357"/>
    </row>
    <row r="296" spans="5:6" customFormat="1" x14ac:dyDescent="0.25">
      <c r="E296" s="357"/>
      <c r="F296" s="357"/>
    </row>
    <row r="297" spans="5:6" customFormat="1" x14ac:dyDescent="0.25">
      <c r="E297" s="357"/>
      <c r="F297" s="357"/>
    </row>
    <row r="298" spans="5:6" customFormat="1" x14ac:dyDescent="0.25">
      <c r="E298" s="357"/>
      <c r="F298" s="357"/>
    </row>
    <row r="299" spans="5:6" customFormat="1" x14ac:dyDescent="0.25">
      <c r="E299" s="357"/>
      <c r="F299" s="357"/>
    </row>
    <row r="300" spans="5:6" customFormat="1" x14ac:dyDescent="0.25">
      <c r="E300" s="357"/>
      <c r="F300" s="357"/>
    </row>
    <row r="301" spans="5:6" customFormat="1" x14ac:dyDescent="0.25">
      <c r="E301" s="357"/>
      <c r="F301" s="357"/>
    </row>
    <row r="302" spans="5:6" customFormat="1" x14ac:dyDescent="0.25">
      <c r="E302" s="357"/>
      <c r="F302" s="357"/>
    </row>
    <row r="303" spans="5:6" customFormat="1" x14ac:dyDescent="0.25">
      <c r="E303" s="357"/>
      <c r="F303" s="357"/>
    </row>
    <row r="304" spans="5:6" customFormat="1" x14ac:dyDescent="0.25">
      <c r="E304" s="357"/>
      <c r="F304" s="357"/>
    </row>
    <row r="305" spans="5:6" customFormat="1" x14ac:dyDescent="0.25">
      <c r="E305" s="357"/>
      <c r="F305" s="357"/>
    </row>
    <row r="306" spans="5:6" customFormat="1" x14ac:dyDescent="0.25">
      <c r="E306" s="357"/>
      <c r="F306" s="357"/>
    </row>
    <row r="307" spans="5:6" customFormat="1" x14ac:dyDescent="0.25">
      <c r="E307" s="357"/>
      <c r="F307" s="357"/>
    </row>
    <row r="308" spans="5:6" customFormat="1" x14ac:dyDescent="0.25">
      <c r="E308" s="357"/>
      <c r="F308" s="357"/>
    </row>
    <row r="309" spans="5:6" customFormat="1" x14ac:dyDescent="0.25">
      <c r="E309" s="357"/>
      <c r="F309" s="357"/>
    </row>
    <row r="310" spans="5:6" customFormat="1" x14ac:dyDescent="0.25">
      <c r="E310" s="357"/>
      <c r="F310" s="357"/>
    </row>
    <row r="311" spans="5:6" customFormat="1" x14ac:dyDescent="0.25">
      <c r="E311" s="357"/>
      <c r="F311" s="357"/>
    </row>
    <row r="312" spans="5:6" customFormat="1" x14ac:dyDescent="0.25">
      <c r="E312" s="357"/>
      <c r="F312" s="357"/>
    </row>
    <row r="313" spans="5:6" customFormat="1" x14ac:dyDescent="0.25">
      <c r="E313" s="357"/>
      <c r="F313" s="357"/>
    </row>
    <row r="314" spans="5:6" customFormat="1" x14ac:dyDescent="0.25">
      <c r="E314" s="357"/>
      <c r="F314" s="357"/>
    </row>
    <row r="315" spans="5:6" customFormat="1" x14ac:dyDescent="0.25">
      <c r="E315" s="357"/>
      <c r="F315" s="357"/>
    </row>
    <row r="316" spans="5:6" customFormat="1" x14ac:dyDescent="0.25">
      <c r="E316" s="357"/>
      <c r="F316" s="357"/>
    </row>
    <row r="317" spans="5:6" customFormat="1" x14ac:dyDescent="0.25">
      <c r="E317" s="357"/>
      <c r="F317" s="357"/>
    </row>
    <row r="318" spans="5:6" customFormat="1" x14ac:dyDescent="0.25">
      <c r="E318" s="357"/>
      <c r="F318" s="357"/>
    </row>
    <row r="319" spans="5:6" customFormat="1" x14ac:dyDescent="0.25">
      <c r="E319" s="357"/>
      <c r="F319" s="357"/>
    </row>
    <row r="320" spans="5:6" customFormat="1" x14ac:dyDescent="0.25">
      <c r="E320" s="357"/>
      <c r="F320" s="357"/>
    </row>
    <row r="321" spans="5:6" customFormat="1" x14ac:dyDescent="0.25">
      <c r="E321" s="357"/>
      <c r="F321" s="357"/>
    </row>
    <row r="322" spans="5:6" customFormat="1" x14ac:dyDescent="0.25">
      <c r="E322" s="357"/>
      <c r="F322" s="357"/>
    </row>
    <row r="323" spans="5:6" customFormat="1" x14ac:dyDescent="0.25">
      <c r="E323" s="357"/>
      <c r="F323" s="357"/>
    </row>
    <row r="324" spans="5:6" customFormat="1" x14ac:dyDescent="0.25">
      <c r="E324" s="357"/>
      <c r="F324" s="357"/>
    </row>
    <row r="325" spans="5:6" customFormat="1" x14ac:dyDescent="0.25">
      <c r="E325" s="357"/>
      <c r="F325" s="357"/>
    </row>
    <row r="326" spans="5:6" customFormat="1" x14ac:dyDescent="0.25">
      <c r="E326" s="357"/>
      <c r="F326" s="357"/>
    </row>
    <row r="327" spans="5:6" customFormat="1" x14ac:dyDescent="0.25">
      <c r="E327" s="357"/>
      <c r="F327" s="357"/>
    </row>
    <row r="328" spans="5:6" customFormat="1" x14ac:dyDescent="0.25">
      <c r="E328" s="357"/>
      <c r="F328" s="357"/>
    </row>
    <row r="329" spans="5:6" customFormat="1" x14ac:dyDescent="0.25">
      <c r="E329" s="357"/>
      <c r="F329" s="357"/>
    </row>
    <row r="330" spans="5:6" customFormat="1" x14ac:dyDescent="0.25">
      <c r="E330" s="357"/>
      <c r="F330" s="357"/>
    </row>
    <row r="331" spans="5:6" customFormat="1" x14ac:dyDescent="0.25">
      <c r="E331" s="357"/>
      <c r="F331" s="357"/>
    </row>
    <row r="332" spans="5:6" customFormat="1" x14ac:dyDescent="0.25">
      <c r="E332" s="357"/>
      <c r="F332" s="357"/>
    </row>
    <row r="333" spans="5:6" customFormat="1" x14ac:dyDescent="0.25">
      <c r="E333" s="357"/>
      <c r="F333" s="357"/>
    </row>
    <row r="334" spans="5:6" customFormat="1" x14ac:dyDescent="0.25">
      <c r="E334" s="357"/>
      <c r="F334" s="357"/>
    </row>
    <row r="335" spans="5:6" customFormat="1" x14ac:dyDescent="0.25">
      <c r="E335" s="357"/>
      <c r="F335" s="357"/>
    </row>
    <row r="336" spans="5:6" customFormat="1" x14ac:dyDescent="0.25">
      <c r="E336" s="357"/>
      <c r="F336" s="357"/>
    </row>
    <row r="337" spans="5:6" customFormat="1" x14ac:dyDescent="0.25">
      <c r="E337" s="357"/>
      <c r="F337" s="357"/>
    </row>
    <row r="338" spans="5:6" customFormat="1" x14ac:dyDescent="0.25">
      <c r="E338" s="357"/>
      <c r="F338" s="357"/>
    </row>
    <row r="339" spans="5:6" customFormat="1" x14ac:dyDescent="0.25">
      <c r="E339" s="357"/>
      <c r="F339" s="357"/>
    </row>
    <row r="340" spans="5:6" customFormat="1" x14ac:dyDescent="0.25">
      <c r="E340" s="357"/>
      <c r="F340" s="357"/>
    </row>
    <row r="341" spans="5:6" customFormat="1" x14ac:dyDescent="0.25">
      <c r="E341" s="357"/>
      <c r="F341" s="357"/>
    </row>
    <row r="342" spans="5:6" customFormat="1" x14ac:dyDescent="0.25">
      <c r="E342" s="357"/>
      <c r="F342" s="357"/>
    </row>
    <row r="343" spans="5:6" customFormat="1" x14ac:dyDescent="0.25">
      <c r="E343" s="357"/>
      <c r="F343" s="357"/>
    </row>
    <row r="344" spans="5:6" customFormat="1" x14ac:dyDescent="0.25">
      <c r="E344" s="357"/>
      <c r="F344" s="357"/>
    </row>
    <row r="345" spans="5:6" customFormat="1" x14ac:dyDescent="0.25">
      <c r="E345" s="357"/>
      <c r="F345" s="357"/>
    </row>
    <row r="346" spans="5:6" customFormat="1" x14ac:dyDescent="0.25">
      <c r="E346" s="357"/>
      <c r="F346" s="357"/>
    </row>
    <row r="347" spans="5:6" customFormat="1" x14ac:dyDescent="0.25">
      <c r="E347" s="357"/>
      <c r="F347" s="357"/>
    </row>
    <row r="348" spans="5:6" customFormat="1" x14ac:dyDescent="0.25">
      <c r="E348" s="357"/>
      <c r="F348" s="357"/>
    </row>
    <row r="349" spans="5:6" customFormat="1" x14ac:dyDescent="0.25">
      <c r="E349" s="357"/>
      <c r="F349" s="357"/>
    </row>
    <row r="350" spans="5:6" customFormat="1" x14ac:dyDescent="0.25">
      <c r="E350" s="357"/>
      <c r="F350" s="357"/>
    </row>
    <row r="351" spans="5:6" customFormat="1" x14ac:dyDescent="0.25">
      <c r="E351" s="357"/>
      <c r="F351" s="357"/>
    </row>
    <row r="352" spans="5:6" customFormat="1" x14ac:dyDescent="0.25">
      <c r="E352" s="357"/>
      <c r="F352" s="357"/>
    </row>
    <row r="353" spans="5:6" customFormat="1" x14ac:dyDescent="0.25">
      <c r="E353" s="357"/>
      <c r="F353" s="357"/>
    </row>
    <row r="354" spans="5:6" customFormat="1" x14ac:dyDescent="0.25">
      <c r="E354" s="357"/>
      <c r="F354" s="357"/>
    </row>
    <row r="355" spans="5:6" customFormat="1" x14ac:dyDescent="0.25">
      <c r="E355" s="357"/>
      <c r="F355" s="357"/>
    </row>
    <row r="356" spans="5:6" customFormat="1" x14ac:dyDescent="0.25">
      <c r="E356" s="357"/>
      <c r="F356" s="357"/>
    </row>
    <row r="357" spans="5:6" customFormat="1" x14ac:dyDescent="0.25">
      <c r="E357" s="357"/>
      <c r="F357" s="357"/>
    </row>
    <row r="358" spans="5:6" customFormat="1" x14ac:dyDescent="0.25">
      <c r="E358" s="357"/>
      <c r="F358" s="357"/>
    </row>
    <row r="359" spans="5:6" customFormat="1" x14ac:dyDescent="0.25">
      <c r="E359" s="357"/>
      <c r="F359" s="357"/>
    </row>
    <row r="360" spans="5:6" customFormat="1" x14ac:dyDescent="0.25">
      <c r="E360" s="357"/>
      <c r="F360" s="357"/>
    </row>
    <row r="361" spans="5:6" customFormat="1" x14ac:dyDescent="0.25">
      <c r="E361" s="357"/>
      <c r="F361" s="357"/>
    </row>
    <row r="362" spans="5:6" customFormat="1" x14ac:dyDescent="0.25">
      <c r="E362" s="357"/>
      <c r="F362" s="357"/>
    </row>
    <row r="363" spans="5:6" customFormat="1" x14ac:dyDescent="0.25">
      <c r="E363" s="357"/>
      <c r="F363" s="357"/>
    </row>
    <row r="364" spans="5:6" customFormat="1" x14ac:dyDescent="0.25">
      <c r="E364" s="357"/>
      <c r="F364" s="357"/>
    </row>
    <row r="365" spans="5:6" customFormat="1" x14ac:dyDescent="0.25">
      <c r="E365" s="357"/>
      <c r="F365" s="357"/>
    </row>
    <row r="366" spans="5:6" customFormat="1" x14ac:dyDescent="0.25">
      <c r="E366" s="357"/>
      <c r="F366" s="357"/>
    </row>
    <row r="367" spans="5:6" customFormat="1" x14ac:dyDescent="0.25">
      <c r="E367" s="357"/>
      <c r="F367" s="357"/>
    </row>
    <row r="368" spans="5:6" customFormat="1" x14ac:dyDescent="0.25">
      <c r="E368" s="357"/>
      <c r="F368" s="357"/>
    </row>
    <row r="369" spans="5:6" customFormat="1" x14ac:dyDescent="0.25">
      <c r="E369" s="357"/>
      <c r="F369" s="357"/>
    </row>
    <row r="370" spans="5:6" customFormat="1" x14ac:dyDescent="0.25">
      <c r="E370" s="357"/>
      <c r="F370" s="357"/>
    </row>
    <row r="371" spans="5:6" customFormat="1" x14ac:dyDescent="0.25">
      <c r="E371" s="357"/>
      <c r="F371" s="357"/>
    </row>
    <row r="372" spans="5:6" customFormat="1" x14ac:dyDescent="0.25">
      <c r="E372" s="357"/>
      <c r="F372" s="357"/>
    </row>
    <row r="373" spans="5:6" customFormat="1" x14ac:dyDescent="0.25">
      <c r="E373" s="357"/>
      <c r="F373" s="357"/>
    </row>
    <row r="374" spans="5:6" customFormat="1" x14ac:dyDescent="0.25">
      <c r="E374" s="357"/>
      <c r="F374" s="357"/>
    </row>
    <row r="375" spans="5:6" customFormat="1" x14ac:dyDescent="0.25">
      <c r="E375" s="357"/>
      <c r="F375" s="357"/>
    </row>
    <row r="376" spans="5:6" customFormat="1" x14ac:dyDescent="0.25">
      <c r="E376" s="357"/>
      <c r="F376" s="357"/>
    </row>
    <row r="377" spans="5:6" customFormat="1" x14ac:dyDescent="0.25">
      <c r="E377" s="357"/>
      <c r="F377" s="357"/>
    </row>
    <row r="378" spans="5:6" customFormat="1" x14ac:dyDescent="0.25">
      <c r="E378" s="357"/>
      <c r="F378" s="357"/>
    </row>
    <row r="379" spans="5:6" customFormat="1" x14ac:dyDescent="0.25">
      <c r="E379" s="357"/>
      <c r="F379" s="357"/>
    </row>
    <row r="380" spans="5:6" customFormat="1" x14ac:dyDescent="0.25">
      <c r="E380" s="357"/>
      <c r="F380" s="357"/>
    </row>
    <row r="381" spans="5:6" customFormat="1" x14ac:dyDescent="0.25">
      <c r="E381" s="357"/>
      <c r="F381" s="357"/>
    </row>
    <row r="382" spans="5:6" customFormat="1" x14ac:dyDescent="0.25">
      <c r="E382" s="357"/>
      <c r="F382" s="357"/>
    </row>
    <row r="383" spans="5:6" customFormat="1" x14ac:dyDescent="0.25">
      <c r="E383" s="357"/>
      <c r="F383" s="357"/>
    </row>
    <row r="384" spans="5:6" customFormat="1" x14ac:dyDescent="0.25">
      <c r="E384" s="357"/>
      <c r="F384" s="357"/>
    </row>
    <row r="385" spans="5:6" customFormat="1" x14ac:dyDescent="0.25">
      <c r="E385" s="357"/>
      <c r="F385" s="357"/>
    </row>
    <row r="386" spans="5:6" customFormat="1" x14ac:dyDescent="0.25">
      <c r="E386" s="357"/>
      <c r="F386" s="357"/>
    </row>
    <row r="387" spans="5:6" customFormat="1" x14ac:dyDescent="0.25">
      <c r="E387" s="357"/>
      <c r="F387" s="357"/>
    </row>
    <row r="388" spans="5:6" customFormat="1" x14ac:dyDescent="0.25">
      <c r="E388" s="357"/>
      <c r="F388" s="357"/>
    </row>
    <row r="389" spans="5:6" customFormat="1" x14ac:dyDescent="0.25">
      <c r="E389" s="357"/>
      <c r="F389" s="357"/>
    </row>
    <row r="390" spans="5:6" customFormat="1" x14ac:dyDescent="0.25">
      <c r="E390" s="357"/>
      <c r="F390" s="357"/>
    </row>
    <row r="391" spans="5:6" customFormat="1" x14ac:dyDescent="0.25">
      <c r="E391" s="357"/>
      <c r="F391" s="357"/>
    </row>
    <row r="392" spans="5:6" customFormat="1" x14ac:dyDescent="0.25">
      <c r="E392" s="357"/>
      <c r="F392" s="357"/>
    </row>
    <row r="393" spans="5:6" customFormat="1" x14ac:dyDescent="0.25">
      <c r="E393" s="357"/>
      <c r="F393" s="357"/>
    </row>
    <row r="394" spans="5:6" customFormat="1" x14ac:dyDescent="0.25">
      <c r="E394" s="357"/>
      <c r="F394" s="357"/>
    </row>
    <row r="395" spans="5:6" customFormat="1" x14ac:dyDescent="0.25">
      <c r="E395" s="357"/>
      <c r="F395" s="357"/>
    </row>
    <row r="396" spans="5:6" customFormat="1" x14ac:dyDescent="0.25">
      <c r="E396" s="357"/>
      <c r="F396" s="357"/>
    </row>
    <row r="397" spans="5:6" customFormat="1" x14ac:dyDescent="0.25">
      <c r="E397" s="357"/>
      <c r="F397" s="357"/>
    </row>
    <row r="398" spans="5:6" customFormat="1" x14ac:dyDescent="0.25">
      <c r="E398" s="357"/>
      <c r="F398" s="357"/>
    </row>
    <row r="399" spans="5:6" customFormat="1" x14ac:dyDescent="0.25">
      <c r="E399" s="357"/>
      <c r="F399" s="357"/>
    </row>
    <row r="400" spans="5:6" customFormat="1" x14ac:dyDescent="0.25">
      <c r="E400" s="357"/>
      <c r="F400" s="357"/>
    </row>
    <row r="401" spans="5:6" customFormat="1" x14ac:dyDescent="0.25">
      <c r="E401" s="357"/>
      <c r="F401" s="357"/>
    </row>
    <row r="402" spans="5:6" customFormat="1" x14ac:dyDescent="0.25">
      <c r="E402" s="357"/>
      <c r="F402" s="357"/>
    </row>
    <row r="403" spans="5:6" customFormat="1" x14ac:dyDescent="0.25">
      <c r="E403" s="357"/>
      <c r="F403" s="357"/>
    </row>
    <row r="404" spans="5:6" customFormat="1" x14ac:dyDescent="0.25">
      <c r="E404" s="357"/>
      <c r="F404" s="357"/>
    </row>
    <row r="405" spans="5:6" customFormat="1" x14ac:dyDescent="0.25">
      <c r="E405" s="357"/>
      <c r="F405" s="357"/>
    </row>
    <row r="406" spans="5:6" customFormat="1" x14ac:dyDescent="0.25">
      <c r="E406" s="357"/>
      <c r="F406" s="357"/>
    </row>
    <row r="407" spans="5:6" customFormat="1" x14ac:dyDescent="0.25">
      <c r="E407" s="357"/>
      <c r="F407" s="357"/>
    </row>
    <row r="408" spans="5:6" customFormat="1" x14ac:dyDescent="0.25">
      <c r="E408" s="357"/>
      <c r="F408" s="357"/>
    </row>
    <row r="409" spans="5:6" customFormat="1" x14ac:dyDescent="0.25">
      <c r="E409" s="357"/>
      <c r="F409" s="357"/>
    </row>
    <row r="410" spans="5:6" customFormat="1" x14ac:dyDescent="0.25">
      <c r="E410" s="357"/>
      <c r="F410" s="357"/>
    </row>
    <row r="411" spans="5:6" customFormat="1" x14ac:dyDescent="0.25">
      <c r="E411" s="357"/>
      <c r="F411" s="357"/>
    </row>
    <row r="412" spans="5:6" customFormat="1" x14ac:dyDescent="0.25">
      <c r="E412" s="357"/>
      <c r="F412" s="357"/>
    </row>
    <row r="413" spans="5:6" customFormat="1" x14ac:dyDescent="0.25">
      <c r="E413" s="357"/>
      <c r="F413" s="357"/>
    </row>
    <row r="414" spans="5:6" customFormat="1" x14ac:dyDescent="0.25">
      <c r="E414" s="357"/>
      <c r="F414" s="357"/>
    </row>
    <row r="415" spans="5:6" customFormat="1" x14ac:dyDescent="0.25">
      <c r="E415" s="357"/>
      <c r="F415" s="357"/>
    </row>
    <row r="416" spans="5:6" customFormat="1" x14ac:dyDescent="0.25">
      <c r="E416" s="357"/>
      <c r="F416" s="357"/>
    </row>
    <row r="417" spans="5:6" customFormat="1" x14ac:dyDescent="0.25">
      <c r="E417" s="357"/>
      <c r="F417" s="357"/>
    </row>
    <row r="418" spans="5:6" customFormat="1" x14ac:dyDescent="0.25">
      <c r="E418" s="357"/>
      <c r="F418" s="357"/>
    </row>
    <row r="419" spans="5:6" customFormat="1" x14ac:dyDescent="0.25">
      <c r="E419" s="357"/>
      <c r="F419" s="357"/>
    </row>
    <row r="420" spans="5:6" customFormat="1" x14ac:dyDescent="0.25">
      <c r="E420" s="357"/>
      <c r="F420" s="357"/>
    </row>
    <row r="421" spans="5:6" customFormat="1" x14ac:dyDescent="0.25">
      <c r="E421" s="357"/>
      <c r="F421" s="357"/>
    </row>
    <row r="422" spans="5:6" customFormat="1" x14ac:dyDescent="0.25">
      <c r="E422" s="357"/>
      <c r="F422" s="357"/>
    </row>
    <row r="423" spans="5:6" customFormat="1" x14ac:dyDescent="0.25">
      <c r="E423" s="357"/>
      <c r="F423" s="357"/>
    </row>
    <row r="424" spans="5:6" customFormat="1" x14ac:dyDescent="0.25">
      <c r="E424" s="357"/>
      <c r="F424" s="357"/>
    </row>
    <row r="425" spans="5:6" customFormat="1" x14ac:dyDescent="0.25">
      <c r="E425" s="357"/>
      <c r="F425" s="357"/>
    </row>
    <row r="426" spans="5:6" customFormat="1" x14ac:dyDescent="0.25">
      <c r="E426" s="357"/>
      <c r="F426" s="357"/>
    </row>
    <row r="427" spans="5:6" customFormat="1" x14ac:dyDescent="0.25">
      <c r="E427" s="357"/>
      <c r="F427" s="357"/>
    </row>
    <row r="428" spans="5:6" customFormat="1" x14ac:dyDescent="0.25">
      <c r="E428" s="357"/>
      <c r="F428" s="357"/>
    </row>
    <row r="429" spans="5:6" customFormat="1" x14ac:dyDescent="0.25">
      <c r="E429" s="357"/>
      <c r="F429" s="357"/>
    </row>
    <row r="430" spans="5:6" customFormat="1" x14ac:dyDescent="0.25">
      <c r="E430" s="357"/>
      <c r="F430" s="357"/>
    </row>
    <row r="431" spans="5:6" customFormat="1" x14ac:dyDescent="0.25">
      <c r="E431" s="357"/>
      <c r="F431" s="357"/>
    </row>
    <row r="432" spans="5:6" customFormat="1" x14ac:dyDescent="0.25">
      <c r="E432" s="357"/>
      <c r="F432" s="357"/>
    </row>
    <row r="433" spans="5:6" customFormat="1" x14ac:dyDescent="0.25">
      <c r="E433" s="357"/>
      <c r="F433" s="357"/>
    </row>
    <row r="434" spans="5:6" customFormat="1" x14ac:dyDescent="0.25">
      <c r="E434" s="357"/>
      <c r="F434" s="357"/>
    </row>
    <row r="435" spans="5:6" customFormat="1" x14ac:dyDescent="0.25">
      <c r="E435" s="357"/>
      <c r="F435" s="357"/>
    </row>
    <row r="436" spans="5:6" customFormat="1" x14ac:dyDescent="0.25">
      <c r="E436" s="357"/>
      <c r="F436" s="357"/>
    </row>
    <row r="437" spans="5:6" customFormat="1" x14ac:dyDescent="0.25">
      <c r="E437" s="357"/>
      <c r="F437" s="357"/>
    </row>
    <row r="438" spans="5:6" customFormat="1" x14ac:dyDescent="0.25">
      <c r="E438" s="357"/>
      <c r="F438" s="357"/>
    </row>
    <row r="439" spans="5:6" customFormat="1" x14ac:dyDescent="0.25">
      <c r="E439" s="357"/>
      <c r="F439" s="357"/>
    </row>
    <row r="440" spans="5:6" customFormat="1" x14ac:dyDescent="0.25">
      <c r="E440" s="357"/>
      <c r="F440" s="357"/>
    </row>
    <row r="441" spans="5:6" customFormat="1" x14ac:dyDescent="0.25">
      <c r="E441" s="357"/>
      <c r="F441" s="357"/>
    </row>
    <row r="442" spans="5:6" customFormat="1" x14ac:dyDescent="0.25">
      <c r="E442" s="357"/>
      <c r="F442" s="357"/>
    </row>
    <row r="443" spans="5:6" customFormat="1" x14ac:dyDescent="0.25">
      <c r="E443" s="357"/>
      <c r="F443" s="357"/>
    </row>
    <row r="444" spans="5:6" customFormat="1" x14ac:dyDescent="0.25">
      <c r="E444" s="357"/>
      <c r="F444" s="357"/>
    </row>
    <row r="445" spans="5:6" customFormat="1" x14ac:dyDescent="0.25">
      <c r="E445" s="357"/>
      <c r="F445" s="357"/>
    </row>
    <row r="446" spans="5:6" customFormat="1" x14ac:dyDescent="0.25">
      <c r="E446" s="357"/>
      <c r="F446" s="357"/>
    </row>
    <row r="447" spans="5:6" customFormat="1" x14ac:dyDescent="0.25">
      <c r="E447" s="357"/>
      <c r="F447" s="357"/>
    </row>
    <row r="448" spans="5:6" customFormat="1" x14ac:dyDescent="0.25">
      <c r="E448" s="357"/>
      <c r="F448" s="357"/>
    </row>
    <row r="449" spans="5:6" customFormat="1" x14ac:dyDescent="0.25">
      <c r="E449" s="357"/>
      <c r="F449" s="357"/>
    </row>
    <row r="450" spans="5:6" customFormat="1" x14ac:dyDescent="0.25">
      <c r="E450" s="357"/>
      <c r="F450" s="357"/>
    </row>
    <row r="451" spans="5:6" customFormat="1" x14ac:dyDescent="0.25">
      <c r="E451" s="357"/>
      <c r="F451" s="357"/>
    </row>
    <row r="452" spans="5:6" customFormat="1" x14ac:dyDescent="0.25">
      <c r="E452" s="357"/>
      <c r="F452" s="357"/>
    </row>
    <row r="453" spans="5:6" customFormat="1" x14ac:dyDescent="0.25">
      <c r="E453" s="357"/>
      <c r="F453" s="357"/>
    </row>
    <row r="454" spans="5:6" customFormat="1" x14ac:dyDescent="0.25">
      <c r="E454" s="357"/>
      <c r="F454" s="357"/>
    </row>
    <row r="455" spans="5:6" customFormat="1" x14ac:dyDescent="0.25">
      <c r="E455" s="357"/>
      <c r="F455" s="357"/>
    </row>
    <row r="456" spans="5:6" customFormat="1" x14ac:dyDescent="0.25">
      <c r="E456" s="357"/>
      <c r="F456" s="357"/>
    </row>
    <row r="457" spans="5:6" customFormat="1" x14ac:dyDescent="0.25">
      <c r="E457" s="357"/>
      <c r="F457" s="357"/>
    </row>
    <row r="458" spans="5:6" customFormat="1" x14ac:dyDescent="0.25">
      <c r="E458" s="357"/>
      <c r="F458" s="357"/>
    </row>
    <row r="459" spans="5:6" customFormat="1" x14ac:dyDescent="0.25">
      <c r="E459" s="357"/>
      <c r="F459" s="357"/>
    </row>
    <row r="460" spans="5:6" customFormat="1" x14ac:dyDescent="0.25">
      <c r="E460" s="357"/>
      <c r="F460" s="357"/>
    </row>
    <row r="461" spans="5:6" customFormat="1" x14ac:dyDescent="0.25">
      <c r="E461" s="357"/>
      <c r="F461" s="357"/>
    </row>
    <row r="462" spans="5:6" customFormat="1" x14ac:dyDescent="0.25">
      <c r="E462" s="357"/>
      <c r="F462" s="357"/>
    </row>
    <row r="463" spans="5:6" customFormat="1" x14ac:dyDescent="0.25">
      <c r="E463" s="357"/>
      <c r="F463" s="357"/>
    </row>
    <row r="464" spans="5:6" customFormat="1" x14ac:dyDescent="0.25">
      <c r="E464" s="357"/>
      <c r="F464" s="357"/>
    </row>
    <row r="465" spans="5:6" customFormat="1" x14ac:dyDescent="0.25">
      <c r="E465" s="357"/>
      <c r="F465" s="357"/>
    </row>
    <row r="466" spans="5:6" customFormat="1" x14ac:dyDescent="0.25">
      <c r="E466" s="357"/>
      <c r="F466" s="357"/>
    </row>
    <row r="467" spans="5:6" customFormat="1" x14ac:dyDescent="0.25">
      <c r="E467" s="357"/>
      <c r="F467" s="357"/>
    </row>
    <row r="468" spans="5:6" customFormat="1" x14ac:dyDescent="0.25">
      <c r="E468" s="357"/>
      <c r="F468" s="357"/>
    </row>
    <row r="469" spans="5:6" customFormat="1" x14ac:dyDescent="0.25">
      <c r="E469" s="357"/>
      <c r="F469" s="357"/>
    </row>
    <row r="470" spans="5:6" customFormat="1" x14ac:dyDescent="0.25">
      <c r="E470" s="357"/>
      <c r="F470" s="357"/>
    </row>
    <row r="471" spans="5:6" customFormat="1" x14ac:dyDescent="0.25">
      <c r="E471" s="357"/>
      <c r="F471" s="357"/>
    </row>
    <row r="472" spans="5:6" customFormat="1" x14ac:dyDescent="0.25">
      <c r="E472" s="357"/>
      <c r="F472" s="357"/>
    </row>
    <row r="473" spans="5:6" customFormat="1" x14ac:dyDescent="0.25">
      <c r="E473" s="357"/>
      <c r="F473" s="357"/>
    </row>
    <row r="474" spans="5:6" customFormat="1" x14ac:dyDescent="0.25">
      <c r="E474" s="357"/>
      <c r="F474" s="357"/>
    </row>
    <row r="475" spans="5:6" customFormat="1" x14ac:dyDescent="0.25">
      <c r="E475" s="357"/>
      <c r="F475" s="357"/>
    </row>
    <row r="476" spans="5:6" customFormat="1" x14ac:dyDescent="0.25">
      <c r="E476" s="357"/>
      <c r="F476" s="357"/>
    </row>
    <row r="477" spans="5:6" customFormat="1" x14ac:dyDescent="0.25">
      <c r="E477" s="357"/>
      <c r="F477" s="357"/>
    </row>
    <row r="478" spans="5:6" customFormat="1" x14ac:dyDescent="0.25">
      <c r="E478" s="357"/>
      <c r="F478" s="357"/>
    </row>
    <row r="479" spans="5:6" customFormat="1" x14ac:dyDescent="0.25">
      <c r="E479" s="357"/>
      <c r="F479" s="357"/>
    </row>
    <row r="480" spans="5:6" customFormat="1" x14ac:dyDescent="0.25">
      <c r="E480" s="357"/>
      <c r="F480" s="357"/>
    </row>
    <row r="481" spans="5:6" customFormat="1" x14ac:dyDescent="0.25">
      <c r="E481" s="357"/>
      <c r="F481" s="357"/>
    </row>
    <row r="482" spans="5:6" customFormat="1" x14ac:dyDescent="0.25">
      <c r="E482" s="357"/>
      <c r="F482" s="357"/>
    </row>
    <row r="483" spans="5:6" customFormat="1" x14ac:dyDescent="0.25">
      <c r="E483" s="357"/>
      <c r="F483" s="357"/>
    </row>
    <row r="484" spans="5:6" customFormat="1" x14ac:dyDescent="0.25">
      <c r="E484" s="357"/>
      <c r="F484" s="357"/>
    </row>
    <row r="485" spans="5:6" customFormat="1" x14ac:dyDescent="0.25">
      <c r="E485" s="357"/>
      <c r="F485" s="357"/>
    </row>
    <row r="486" spans="5:6" customFormat="1" x14ac:dyDescent="0.25">
      <c r="E486" s="357"/>
      <c r="F486" s="357"/>
    </row>
    <row r="487" spans="5:6" customFormat="1" x14ac:dyDescent="0.25">
      <c r="E487" s="357"/>
      <c r="F487" s="357"/>
    </row>
    <row r="488" spans="5:6" customFormat="1" x14ac:dyDescent="0.25">
      <c r="E488" s="357"/>
      <c r="F488" s="357"/>
    </row>
    <row r="489" spans="5:6" customFormat="1" x14ac:dyDescent="0.25">
      <c r="E489" s="357"/>
      <c r="F489" s="357"/>
    </row>
    <row r="490" spans="5:6" customFormat="1" x14ac:dyDescent="0.25">
      <c r="E490" s="357"/>
      <c r="F490" s="357"/>
    </row>
    <row r="491" spans="5:6" customFormat="1" x14ac:dyDescent="0.25">
      <c r="E491" s="357"/>
      <c r="F491" s="357"/>
    </row>
    <row r="492" spans="5:6" customFormat="1" x14ac:dyDescent="0.25">
      <c r="E492" s="357"/>
      <c r="F492" s="357"/>
    </row>
    <row r="493" spans="5:6" customFormat="1" x14ac:dyDescent="0.25">
      <c r="E493" s="357"/>
      <c r="F493" s="357"/>
    </row>
    <row r="494" spans="5:6" customFormat="1" x14ac:dyDescent="0.25">
      <c r="E494" s="357"/>
      <c r="F494" s="357"/>
    </row>
    <row r="495" spans="5:6" customFormat="1" x14ac:dyDescent="0.25">
      <c r="E495" s="357"/>
      <c r="F495" s="357"/>
    </row>
    <row r="496" spans="5:6" customFormat="1" x14ac:dyDescent="0.25">
      <c r="E496" s="357"/>
      <c r="F496" s="357"/>
    </row>
    <row r="497" spans="5:6" customFormat="1" x14ac:dyDescent="0.25">
      <c r="E497" s="357"/>
      <c r="F497" s="357"/>
    </row>
    <row r="498" spans="5:6" customFormat="1" x14ac:dyDescent="0.25">
      <c r="E498" s="357"/>
      <c r="F498" s="357"/>
    </row>
    <row r="499" spans="5:6" customFormat="1" x14ac:dyDescent="0.25">
      <c r="E499" s="357"/>
      <c r="F499" s="357"/>
    </row>
    <row r="500" spans="5:6" customFormat="1" x14ac:dyDescent="0.25">
      <c r="E500" s="357"/>
      <c r="F500" s="357"/>
    </row>
    <row r="501" spans="5:6" customFormat="1" x14ac:dyDescent="0.25">
      <c r="E501" s="357"/>
      <c r="F501" s="357"/>
    </row>
    <row r="502" spans="5:6" customFormat="1" x14ac:dyDescent="0.25">
      <c r="E502" s="357"/>
      <c r="F502" s="357"/>
    </row>
    <row r="503" spans="5:6" customFormat="1" x14ac:dyDescent="0.25">
      <c r="E503" s="357"/>
      <c r="F503" s="357"/>
    </row>
    <row r="504" spans="5:6" customFormat="1" x14ac:dyDescent="0.25">
      <c r="E504" s="357"/>
      <c r="F504" s="357"/>
    </row>
    <row r="505" spans="5:6" customFormat="1" x14ac:dyDescent="0.25">
      <c r="E505" s="357"/>
      <c r="F505" s="357"/>
    </row>
    <row r="506" spans="5:6" customFormat="1" x14ac:dyDescent="0.25">
      <c r="E506" s="357"/>
      <c r="F506" s="357"/>
    </row>
    <row r="507" spans="5:6" customFormat="1" x14ac:dyDescent="0.25">
      <c r="E507" s="357"/>
      <c r="F507" s="357"/>
    </row>
    <row r="508" spans="5:6" customFormat="1" x14ac:dyDescent="0.25">
      <c r="E508" s="357"/>
      <c r="F508" s="357"/>
    </row>
    <row r="509" spans="5:6" customFormat="1" x14ac:dyDescent="0.25">
      <c r="E509" s="357"/>
      <c r="F509" s="357"/>
    </row>
    <row r="510" spans="5:6" customFormat="1" x14ac:dyDescent="0.25">
      <c r="E510" s="357"/>
      <c r="F510" s="357"/>
    </row>
    <row r="511" spans="5:6" customFormat="1" x14ac:dyDescent="0.25">
      <c r="E511" s="357"/>
      <c r="F511" s="357"/>
    </row>
    <row r="512" spans="5:6" customFormat="1" x14ac:dyDescent="0.25">
      <c r="E512" s="357"/>
      <c r="F512" s="357"/>
    </row>
    <row r="513" spans="5:6" customFormat="1" x14ac:dyDescent="0.25">
      <c r="E513" s="357"/>
      <c r="F513" s="357"/>
    </row>
    <row r="514" spans="5:6" customFormat="1" x14ac:dyDescent="0.25">
      <c r="E514" s="357"/>
      <c r="F514" s="357"/>
    </row>
    <row r="515" spans="5:6" customFormat="1" x14ac:dyDescent="0.25">
      <c r="E515" s="357"/>
      <c r="F515" s="357"/>
    </row>
    <row r="516" spans="5:6" customFormat="1" x14ac:dyDescent="0.25">
      <c r="E516" s="357"/>
      <c r="F516" s="357"/>
    </row>
    <row r="517" spans="5:6" customFormat="1" x14ac:dyDescent="0.25">
      <c r="E517" s="357"/>
      <c r="F517" s="357"/>
    </row>
    <row r="518" spans="5:6" customFormat="1" x14ac:dyDescent="0.25">
      <c r="E518" s="357"/>
      <c r="F518" s="357"/>
    </row>
    <row r="519" spans="5:6" customFormat="1" x14ac:dyDescent="0.25">
      <c r="E519" s="357"/>
      <c r="F519" s="357"/>
    </row>
    <row r="520" spans="5:6" customFormat="1" x14ac:dyDescent="0.25">
      <c r="E520" s="357"/>
      <c r="F520" s="357"/>
    </row>
    <row r="521" spans="5:6" customFormat="1" x14ac:dyDescent="0.25">
      <c r="E521" s="357"/>
      <c r="F521" s="357"/>
    </row>
    <row r="522" spans="5:6" customFormat="1" x14ac:dyDescent="0.25">
      <c r="E522" s="357"/>
      <c r="F522" s="357"/>
    </row>
    <row r="523" spans="5:6" customFormat="1" x14ac:dyDescent="0.25">
      <c r="E523" s="357"/>
      <c r="F523" s="357"/>
    </row>
    <row r="524" spans="5:6" customFormat="1" x14ac:dyDescent="0.25">
      <c r="E524" s="357"/>
      <c r="F524" s="357"/>
    </row>
    <row r="525" spans="5:6" customFormat="1" x14ac:dyDescent="0.25">
      <c r="E525" s="357"/>
      <c r="F525" s="357"/>
    </row>
    <row r="526" spans="5:6" customFormat="1" x14ac:dyDescent="0.25">
      <c r="E526" s="357"/>
      <c r="F526" s="357"/>
    </row>
    <row r="527" spans="5:6" customFormat="1" x14ac:dyDescent="0.25">
      <c r="E527" s="357"/>
      <c r="F527" s="357"/>
    </row>
    <row r="528" spans="5:6" customFormat="1" x14ac:dyDescent="0.25">
      <c r="E528" s="357"/>
      <c r="F528" s="357"/>
    </row>
    <row r="529" spans="5:6" customFormat="1" x14ac:dyDescent="0.25">
      <c r="E529" s="357"/>
      <c r="F529" s="357"/>
    </row>
    <row r="530" spans="5:6" customFormat="1" x14ac:dyDescent="0.25">
      <c r="E530" s="357"/>
      <c r="F530" s="357"/>
    </row>
    <row r="531" spans="5:6" customFormat="1" x14ac:dyDescent="0.25">
      <c r="E531" s="357"/>
      <c r="F531" s="357"/>
    </row>
    <row r="532" spans="5:6" customFormat="1" x14ac:dyDescent="0.25">
      <c r="E532" s="357"/>
      <c r="F532" s="357"/>
    </row>
    <row r="533" spans="5:6" customFormat="1" x14ac:dyDescent="0.25">
      <c r="E533" s="357"/>
      <c r="F533" s="357"/>
    </row>
    <row r="534" spans="5:6" customFormat="1" x14ac:dyDescent="0.25">
      <c r="E534" s="357"/>
      <c r="F534" s="357"/>
    </row>
    <row r="535" spans="5:6" customFormat="1" x14ac:dyDescent="0.25">
      <c r="E535" s="357"/>
      <c r="F535" s="357"/>
    </row>
    <row r="536" spans="5:6" customFormat="1" x14ac:dyDescent="0.25">
      <c r="E536" s="357"/>
      <c r="F536" s="357"/>
    </row>
    <row r="537" spans="5:6" customFormat="1" x14ac:dyDescent="0.25">
      <c r="E537" s="357"/>
      <c r="F537" s="357"/>
    </row>
    <row r="538" spans="5:6" customFormat="1" x14ac:dyDescent="0.25">
      <c r="E538" s="357"/>
      <c r="F538" s="357"/>
    </row>
    <row r="539" spans="5:6" customFormat="1" x14ac:dyDescent="0.25">
      <c r="E539" s="357"/>
      <c r="F539" s="357"/>
    </row>
    <row r="540" spans="5:6" customFormat="1" x14ac:dyDescent="0.25">
      <c r="E540" s="357"/>
      <c r="F540" s="357"/>
    </row>
    <row r="541" spans="5:6" customFormat="1" x14ac:dyDescent="0.25">
      <c r="E541" s="357"/>
      <c r="F541" s="357"/>
    </row>
    <row r="542" spans="5:6" customFormat="1" x14ac:dyDescent="0.25">
      <c r="E542" s="357"/>
      <c r="F542" s="357"/>
    </row>
    <row r="543" spans="5:6" customFormat="1" x14ac:dyDescent="0.25">
      <c r="E543" s="357"/>
      <c r="F543" s="357"/>
    </row>
    <row r="544" spans="5:6" customFormat="1" x14ac:dyDescent="0.25">
      <c r="E544" s="357"/>
      <c r="F544" s="357"/>
    </row>
    <row r="545" spans="5:6" customFormat="1" x14ac:dyDescent="0.25">
      <c r="E545" s="357"/>
      <c r="F545" s="357"/>
    </row>
    <row r="546" spans="5:6" customFormat="1" x14ac:dyDescent="0.25">
      <c r="E546" s="357"/>
      <c r="F546" s="357"/>
    </row>
    <row r="547" spans="5:6" customFormat="1" x14ac:dyDescent="0.25">
      <c r="E547" s="357"/>
      <c r="F547" s="357"/>
    </row>
    <row r="548" spans="5:6" customFormat="1" x14ac:dyDescent="0.25">
      <c r="E548" s="357"/>
      <c r="F548" s="357"/>
    </row>
    <row r="549" spans="5:6" customFormat="1" x14ac:dyDescent="0.25">
      <c r="E549" s="357"/>
      <c r="F549" s="357"/>
    </row>
    <row r="550" spans="5:6" customFormat="1" x14ac:dyDescent="0.25">
      <c r="E550" s="357"/>
      <c r="F550" s="357"/>
    </row>
    <row r="551" spans="5:6" customFormat="1" x14ac:dyDescent="0.25">
      <c r="E551" s="357"/>
      <c r="F551" s="357"/>
    </row>
    <row r="552" spans="5:6" customFormat="1" x14ac:dyDescent="0.25">
      <c r="E552" s="357"/>
      <c r="F552" s="357"/>
    </row>
    <row r="553" spans="5:6" customFormat="1" x14ac:dyDescent="0.25">
      <c r="E553" s="357"/>
      <c r="F553" s="357"/>
    </row>
    <row r="554" spans="5:6" customFormat="1" x14ac:dyDescent="0.25">
      <c r="E554" s="357"/>
      <c r="F554" s="357"/>
    </row>
    <row r="555" spans="5:6" customFormat="1" x14ac:dyDescent="0.25">
      <c r="E555" s="357"/>
      <c r="F555" s="357"/>
    </row>
    <row r="556" spans="5:6" customFormat="1" x14ac:dyDescent="0.25">
      <c r="E556" s="357"/>
      <c r="F556" s="357"/>
    </row>
    <row r="557" spans="5:6" customFormat="1" x14ac:dyDescent="0.25">
      <c r="E557" s="357"/>
      <c r="F557" s="357"/>
    </row>
    <row r="558" spans="5:6" customFormat="1" x14ac:dyDescent="0.25">
      <c r="E558" s="357"/>
      <c r="F558" s="357"/>
    </row>
    <row r="559" spans="5:6" customFormat="1" x14ac:dyDescent="0.25">
      <c r="E559" s="357"/>
      <c r="F559" s="357"/>
    </row>
    <row r="560" spans="5:6" customFormat="1" x14ac:dyDescent="0.25">
      <c r="E560" s="357"/>
      <c r="F560" s="357"/>
    </row>
    <row r="561" spans="5:6" customFormat="1" x14ac:dyDescent="0.25">
      <c r="E561" s="357"/>
      <c r="F561" s="357"/>
    </row>
    <row r="562" spans="5:6" customFormat="1" x14ac:dyDescent="0.25">
      <c r="E562" s="357"/>
      <c r="F562" s="357"/>
    </row>
    <row r="563" spans="5:6" customFormat="1" x14ac:dyDescent="0.25">
      <c r="E563" s="357"/>
      <c r="F563" s="357"/>
    </row>
    <row r="564" spans="5:6" customFormat="1" x14ac:dyDescent="0.25">
      <c r="E564" s="357"/>
      <c r="F564" s="357"/>
    </row>
    <row r="565" spans="5:6" customFormat="1" x14ac:dyDescent="0.25">
      <c r="E565" s="357"/>
      <c r="F565" s="357"/>
    </row>
    <row r="566" spans="5:6" customFormat="1" x14ac:dyDescent="0.25">
      <c r="E566" s="357"/>
      <c r="F566" s="357"/>
    </row>
    <row r="567" spans="5:6" customFormat="1" x14ac:dyDescent="0.25">
      <c r="E567" s="357"/>
      <c r="F567" s="357"/>
    </row>
    <row r="568" spans="5:6" customFormat="1" x14ac:dyDescent="0.25">
      <c r="E568" s="357"/>
      <c r="F568" s="357"/>
    </row>
    <row r="569" spans="5:6" customFormat="1" x14ac:dyDescent="0.25">
      <c r="E569" s="357"/>
      <c r="F569" s="357"/>
    </row>
    <row r="570" spans="5:6" customFormat="1" x14ac:dyDescent="0.25">
      <c r="E570" s="357"/>
      <c r="F570" s="357"/>
    </row>
    <row r="571" spans="5:6" customFormat="1" x14ac:dyDescent="0.25">
      <c r="E571" s="357"/>
      <c r="F571" s="357"/>
    </row>
    <row r="572" spans="5:6" customFormat="1" x14ac:dyDescent="0.25">
      <c r="E572" s="357"/>
      <c r="F572" s="357"/>
    </row>
    <row r="573" spans="5:6" customFormat="1" x14ac:dyDescent="0.25">
      <c r="E573" s="357"/>
      <c r="F573" s="357"/>
    </row>
    <row r="574" spans="5:6" customFormat="1" x14ac:dyDescent="0.25">
      <c r="E574" s="357"/>
      <c r="F574" s="357"/>
    </row>
    <row r="575" spans="5:6" customFormat="1" x14ac:dyDescent="0.25">
      <c r="E575" s="357"/>
      <c r="F575" s="357"/>
    </row>
    <row r="576" spans="5:6" customFormat="1" x14ac:dyDescent="0.25">
      <c r="E576" s="357"/>
      <c r="F576" s="357"/>
    </row>
    <row r="577" spans="5:6" customFormat="1" x14ac:dyDescent="0.25">
      <c r="E577" s="357"/>
      <c r="F577" s="357"/>
    </row>
    <row r="578" spans="5:6" customFormat="1" x14ac:dyDescent="0.25">
      <c r="E578" s="357"/>
      <c r="F578" s="357"/>
    </row>
    <row r="579" spans="5:6" customFormat="1" x14ac:dyDescent="0.25">
      <c r="E579" s="357"/>
      <c r="F579" s="357"/>
    </row>
    <row r="580" spans="5:6" customFormat="1" x14ac:dyDescent="0.25">
      <c r="E580" s="357"/>
      <c r="F580" s="357"/>
    </row>
    <row r="581" spans="5:6" customFormat="1" x14ac:dyDescent="0.25">
      <c r="E581" s="357"/>
      <c r="F581" s="357"/>
    </row>
    <row r="582" spans="5:6" customFormat="1" x14ac:dyDescent="0.25">
      <c r="E582" s="357"/>
      <c r="F582" s="357"/>
    </row>
    <row r="583" spans="5:6" customFormat="1" x14ac:dyDescent="0.25">
      <c r="E583" s="357"/>
      <c r="F583" s="357"/>
    </row>
    <row r="584" spans="5:6" customFormat="1" x14ac:dyDescent="0.25">
      <c r="E584" s="357"/>
      <c r="F584" s="357"/>
    </row>
    <row r="585" spans="5:6" customFormat="1" x14ac:dyDescent="0.25">
      <c r="E585" s="357"/>
      <c r="F585" s="357"/>
    </row>
    <row r="586" spans="5:6" customFormat="1" x14ac:dyDescent="0.25">
      <c r="E586" s="357"/>
      <c r="F586" s="357"/>
    </row>
    <row r="587" spans="5:6" customFormat="1" x14ac:dyDescent="0.25">
      <c r="E587" s="357"/>
      <c r="F587" s="357"/>
    </row>
    <row r="588" spans="5:6" customFormat="1" x14ac:dyDescent="0.25">
      <c r="E588" s="357"/>
      <c r="F588" s="357"/>
    </row>
    <row r="589" spans="5:6" customFormat="1" x14ac:dyDescent="0.25">
      <c r="E589" s="357"/>
      <c r="F589" s="357"/>
    </row>
    <row r="590" spans="5:6" customFormat="1" x14ac:dyDescent="0.25">
      <c r="E590" s="357"/>
      <c r="F590" s="357"/>
    </row>
    <row r="591" spans="5:6" customFormat="1" x14ac:dyDescent="0.25">
      <c r="E591" s="357"/>
      <c r="F591" s="357"/>
    </row>
    <row r="592" spans="5:6" customFormat="1" x14ac:dyDescent="0.25">
      <c r="E592" s="357"/>
      <c r="F592" s="357"/>
    </row>
    <row r="593" spans="5:6" customFormat="1" x14ac:dyDescent="0.25">
      <c r="E593" s="357"/>
      <c r="F593" s="357"/>
    </row>
    <row r="594" spans="5:6" customFormat="1" x14ac:dyDescent="0.25">
      <c r="E594" s="357"/>
      <c r="F594" s="357"/>
    </row>
    <row r="595" spans="5:6" customFormat="1" x14ac:dyDescent="0.25">
      <c r="E595" s="357"/>
      <c r="F595" s="357"/>
    </row>
    <row r="596" spans="5:6" customFormat="1" x14ac:dyDescent="0.25">
      <c r="E596" s="357"/>
      <c r="F596" s="357"/>
    </row>
    <row r="597" spans="5:6" customFormat="1" x14ac:dyDescent="0.25">
      <c r="E597" s="357"/>
      <c r="F597" s="357"/>
    </row>
    <row r="598" spans="5:6" customFormat="1" x14ac:dyDescent="0.25">
      <c r="E598" s="357"/>
      <c r="F598" s="357"/>
    </row>
    <row r="599" spans="5:6" customFormat="1" x14ac:dyDescent="0.25">
      <c r="E599" s="357"/>
      <c r="F599" s="357"/>
    </row>
    <row r="600" spans="5:6" customFormat="1" x14ac:dyDescent="0.25">
      <c r="E600" s="357"/>
      <c r="F600" s="357"/>
    </row>
    <row r="601" spans="5:6" customFormat="1" x14ac:dyDescent="0.25">
      <c r="E601" s="357"/>
      <c r="F601" s="357"/>
    </row>
    <row r="602" spans="5:6" customFormat="1" x14ac:dyDescent="0.25">
      <c r="E602" s="357"/>
      <c r="F602" s="357"/>
    </row>
    <row r="603" spans="5:6" customFormat="1" x14ac:dyDescent="0.25">
      <c r="E603" s="357"/>
      <c r="F603" s="357"/>
    </row>
    <row r="604" spans="5:6" customFormat="1" x14ac:dyDescent="0.25">
      <c r="E604" s="357"/>
      <c r="F604" s="357"/>
    </row>
    <row r="605" spans="5:6" customFormat="1" x14ac:dyDescent="0.25">
      <c r="E605" s="357"/>
      <c r="F605" s="357"/>
    </row>
    <row r="606" spans="5:6" customFormat="1" x14ac:dyDescent="0.25">
      <c r="E606" s="357"/>
      <c r="F606" s="357"/>
    </row>
    <row r="607" spans="5:6" customFormat="1" x14ac:dyDescent="0.25">
      <c r="E607" s="357"/>
      <c r="F607" s="357"/>
    </row>
    <row r="608" spans="5:6" customFormat="1" x14ac:dyDescent="0.25">
      <c r="E608" s="357"/>
      <c r="F608" s="357"/>
    </row>
    <row r="609" spans="5:6" customFormat="1" x14ac:dyDescent="0.25">
      <c r="E609" s="357"/>
      <c r="F609" s="357"/>
    </row>
    <row r="610" spans="5:6" customFormat="1" x14ac:dyDescent="0.25">
      <c r="E610" s="357"/>
      <c r="F610" s="357"/>
    </row>
    <row r="611" spans="5:6" customFormat="1" x14ac:dyDescent="0.25">
      <c r="E611" s="357"/>
      <c r="F611" s="357"/>
    </row>
    <row r="612" spans="5:6" customFormat="1" x14ac:dyDescent="0.25">
      <c r="E612" s="357"/>
      <c r="F612" s="357"/>
    </row>
    <row r="613" spans="5:6" customFormat="1" x14ac:dyDescent="0.25">
      <c r="E613" s="357"/>
      <c r="F613" s="357"/>
    </row>
    <row r="614" spans="5:6" customFormat="1" x14ac:dyDescent="0.25">
      <c r="E614" s="357"/>
      <c r="F614" s="357"/>
    </row>
    <row r="615" spans="5:6" customFormat="1" x14ac:dyDescent="0.25">
      <c r="E615" s="357"/>
      <c r="F615" s="357"/>
    </row>
    <row r="616" spans="5:6" customFormat="1" x14ac:dyDescent="0.25">
      <c r="E616" s="357"/>
      <c r="F616" s="357"/>
    </row>
    <row r="617" spans="5:6" customFormat="1" x14ac:dyDescent="0.25">
      <c r="E617" s="357"/>
      <c r="F617" s="357"/>
    </row>
    <row r="618" spans="5:6" customFormat="1" x14ac:dyDescent="0.25">
      <c r="E618" s="357"/>
      <c r="F618" s="357"/>
    </row>
    <row r="619" spans="5:6" customFormat="1" x14ac:dyDescent="0.25">
      <c r="E619" s="357"/>
      <c r="F619" s="357"/>
    </row>
    <row r="620" spans="5:6" customFormat="1" x14ac:dyDescent="0.25">
      <c r="E620" s="357"/>
      <c r="F620" s="357"/>
    </row>
    <row r="621" spans="5:6" customFormat="1" x14ac:dyDescent="0.25">
      <c r="E621" s="357"/>
      <c r="F621" s="357"/>
    </row>
    <row r="622" spans="5:6" customFormat="1" x14ac:dyDescent="0.25">
      <c r="E622" s="357"/>
      <c r="F622" s="357"/>
    </row>
    <row r="623" spans="5:6" customFormat="1" x14ac:dyDescent="0.25">
      <c r="E623" s="357"/>
      <c r="F623" s="357"/>
    </row>
    <row r="624" spans="5:6" customFormat="1" x14ac:dyDescent="0.25">
      <c r="E624" s="357"/>
      <c r="F624" s="357"/>
    </row>
    <row r="625" spans="5:6" customFormat="1" x14ac:dyDescent="0.25">
      <c r="E625" s="357"/>
      <c r="F625" s="357"/>
    </row>
    <row r="626" spans="5:6" customFormat="1" x14ac:dyDescent="0.25">
      <c r="E626" s="357"/>
      <c r="F626" s="357"/>
    </row>
    <row r="627" spans="5:6" customFormat="1" x14ac:dyDescent="0.25">
      <c r="E627" s="357"/>
      <c r="F627" s="357"/>
    </row>
    <row r="628" spans="5:6" customFormat="1" x14ac:dyDescent="0.25">
      <c r="E628" s="357"/>
      <c r="F628" s="357"/>
    </row>
    <row r="629" spans="5:6" customFormat="1" x14ac:dyDescent="0.25">
      <c r="E629" s="357"/>
      <c r="F629" s="357"/>
    </row>
    <row r="630" spans="5:6" customFormat="1" x14ac:dyDescent="0.25">
      <c r="E630" s="357"/>
      <c r="F630" s="357"/>
    </row>
    <row r="631" spans="5:6" customFormat="1" x14ac:dyDescent="0.25">
      <c r="E631" s="357"/>
      <c r="F631" s="357"/>
    </row>
    <row r="632" spans="5:6" customFormat="1" x14ac:dyDescent="0.25">
      <c r="E632" s="357"/>
      <c r="F632" s="357"/>
    </row>
    <row r="633" spans="5:6" customFormat="1" x14ac:dyDescent="0.25">
      <c r="E633" s="357"/>
      <c r="F633" s="357"/>
    </row>
    <row r="634" spans="5:6" customFormat="1" x14ac:dyDescent="0.25">
      <c r="E634" s="357"/>
      <c r="F634" s="357"/>
    </row>
    <row r="635" spans="5:6" customFormat="1" x14ac:dyDescent="0.25">
      <c r="E635" s="357"/>
      <c r="F635" s="357"/>
    </row>
    <row r="636" spans="5:6" customFormat="1" x14ac:dyDescent="0.25">
      <c r="E636" s="357"/>
      <c r="F636" s="357"/>
    </row>
    <row r="637" spans="5:6" customFormat="1" x14ac:dyDescent="0.25">
      <c r="E637" s="357"/>
      <c r="F637" s="357"/>
    </row>
    <row r="638" spans="5:6" customFormat="1" x14ac:dyDescent="0.25">
      <c r="E638" s="357"/>
      <c r="F638" s="357"/>
    </row>
    <row r="639" spans="5:6" customFormat="1" x14ac:dyDescent="0.25">
      <c r="E639" s="357"/>
      <c r="F639" s="357"/>
    </row>
    <row r="640" spans="5:6" customFormat="1" x14ac:dyDescent="0.25">
      <c r="E640" s="357"/>
      <c r="F640" s="357"/>
    </row>
    <row r="641" spans="5:6" customFormat="1" x14ac:dyDescent="0.25">
      <c r="E641" s="357"/>
      <c r="F641" s="357"/>
    </row>
    <row r="642" spans="5:6" customFormat="1" x14ac:dyDescent="0.25">
      <c r="E642" s="357"/>
      <c r="F642" s="357"/>
    </row>
    <row r="643" spans="5:6" customFormat="1" x14ac:dyDescent="0.25">
      <c r="E643" s="357"/>
      <c r="F643" s="357"/>
    </row>
    <row r="644" spans="5:6" customFormat="1" x14ac:dyDescent="0.25">
      <c r="E644" s="357"/>
      <c r="F644" s="357"/>
    </row>
    <row r="645" spans="5:6" customFormat="1" x14ac:dyDescent="0.25">
      <c r="E645" s="357"/>
      <c r="F645" s="357"/>
    </row>
    <row r="646" spans="5:6" customFormat="1" x14ac:dyDescent="0.25">
      <c r="E646" s="357"/>
      <c r="F646" s="357"/>
    </row>
    <row r="647" spans="5:6" customFormat="1" x14ac:dyDescent="0.25">
      <c r="E647" s="357"/>
      <c r="F647" s="357"/>
    </row>
    <row r="648" spans="5:6" customFormat="1" x14ac:dyDescent="0.25">
      <c r="E648" s="357"/>
      <c r="F648" s="357"/>
    </row>
    <row r="649" spans="5:6" customFormat="1" x14ac:dyDescent="0.25">
      <c r="E649" s="357"/>
      <c r="F649" s="357"/>
    </row>
    <row r="650" spans="5:6" customFormat="1" x14ac:dyDescent="0.25">
      <c r="E650" s="357"/>
      <c r="F650" s="357"/>
    </row>
    <row r="651" spans="5:6" customFormat="1" x14ac:dyDescent="0.25">
      <c r="E651" s="357"/>
      <c r="F651" s="357"/>
    </row>
    <row r="652" spans="5:6" customFormat="1" x14ac:dyDescent="0.25">
      <c r="E652" s="357"/>
      <c r="F652" s="357"/>
    </row>
    <row r="653" spans="5:6" customFormat="1" x14ac:dyDescent="0.25">
      <c r="E653" s="357"/>
      <c r="F653" s="357"/>
    </row>
    <row r="654" spans="5:6" customFormat="1" x14ac:dyDescent="0.25">
      <c r="E654" s="357"/>
      <c r="F654" s="357"/>
    </row>
    <row r="655" spans="5:6" customFormat="1" x14ac:dyDescent="0.25">
      <c r="E655" s="357"/>
      <c r="F655" s="357"/>
    </row>
    <row r="656" spans="5:6" customFormat="1" x14ac:dyDescent="0.25">
      <c r="E656" s="357"/>
      <c r="F656" s="357"/>
    </row>
    <row r="657" spans="5:6" customFormat="1" x14ac:dyDescent="0.25">
      <c r="E657" s="357"/>
      <c r="F657" s="357"/>
    </row>
    <row r="658" spans="5:6" customFormat="1" x14ac:dyDescent="0.25">
      <c r="E658" s="357"/>
      <c r="F658" s="357"/>
    </row>
    <row r="659" spans="5:6" customFormat="1" x14ac:dyDescent="0.25">
      <c r="E659" s="357"/>
      <c r="F659" s="357"/>
    </row>
    <row r="660" spans="5:6" customFormat="1" x14ac:dyDescent="0.25">
      <c r="E660" s="357"/>
      <c r="F660" s="357"/>
    </row>
    <row r="661" spans="5:6" customFormat="1" x14ac:dyDescent="0.25">
      <c r="E661" s="357"/>
      <c r="F661" s="357"/>
    </row>
    <row r="662" spans="5:6" customFormat="1" x14ac:dyDescent="0.25">
      <c r="E662" s="357"/>
      <c r="F662" s="357"/>
    </row>
    <row r="663" spans="5:6" customFormat="1" x14ac:dyDescent="0.25">
      <c r="E663" s="357"/>
      <c r="F663" s="357"/>
    </row>
    <row r="664" spans="5:6" customFormat="1" x14ac:dyDescent="0.25">
      <c r="E664" s="357"/>
      <c r="F664" s="357"/>
    </row>
    <row r="665" spans="5:6" customFormat="1" x14ac:dyDescent="0.25">
      <c r="E665" s="357"/>
      <c r="F665" s="357"/>
    </row>
    <row r="666" spans="5:6" customFormat="1" x14ac:dyDescent="0.25">
      <c r="E666" s="357"/>
      <c r="F666" s="357"/>
    </row>
    <row r="667" spans="5:6" customFormat="1" x14ac:dyDescent="0.25">
      <c r="E667" s="357"/>
      <c r="F667" s="357"/>
    </row>
    <row r="668" spans="5:6" customFormat="1" x14ac:dyDescent="0.25">
      <c r="E668" s="357"/>
      <c r="F668" s="357"/>
    </row>
    <row r="669" spans="5:6" customFormat="1" x14ac:dyDescent="0.25">
      <c r="E669" s="357"/>
      <c r="F669" s="357"/>
    </row>
    <row r="670" spans="5:6" customFormat="1" x14ac:dyDescent="0.25">
      <c r="E670" s="357"/>
      <c r="F670" s="357"/>
    </row>
    <row r="671" spans="5:6" customFormat="1" x14ac:dyDescent="0.25">
      <c r="E671" s="357"/>
      <c r="F671" s="357"/>
    </row>
    <row r="672" spans="5:6" customFormat="1" x14ac:dyDescent="0.25">
      <c r="E672" s="357"/>
      <c r="F672" s="357"/>
    </row>
    <row r="673" spans="5:6" customFormat="1" x14ac:dyDescent="0.25">
      <c r="E673" s="357"/>
      <c r="F673" s="357"/>
    </row>
    <row r="674" spans="5:6" customFormat="1" x14ac:dyDescent="0.25">
      <c r="E674" s="357"/>
      <c r="F674" s="357"/>
    </row>
    <row r="675" spans="5:6" customFormat="1" x14ac:dyDescent="0.25">
      <c r="E675" s="357"/>
      <c r="F675" s="357"/>
    </row>
    <row r="676" spans="5:6" customFormat="1" x14ac:dyDescent="0.25">
      <c r="E676" s="357"/>
      <c r="F676" s="357"/>
    </row>
    <row r="677" spans="5:6" customFormat="1" x14ac:dyDescent="0.25">
      <c r="E677" s="357"/>
      <c r="F677" s="357"/>
    </row>
    <row r="678" spans="5:6" customFormat="1" x14ac:dyDescent="0.25">
      <c r="E678" s="357"/>
      <c r="F678" s="357"/>
    </row>
    <row r="679" spans="5:6" customFormat="1" x14ac:dyDescent="0.25">
      <c r="E679" s="357"/>
      <c r="F679" s="357"/>
    </row>
    <row r="680" spans="5:6" customFormat="1" x14ac:dyDescent="0.25">
      <c r="E680" s="357"/>
      <c r="F680" s="357"/>
    </row>
    <row r="681" spans="5:6" customFormat="1" x14ac:dyDescent="0.25">
      <c r="E681" s="357"/>
      <c r="F681" s="357"/>
    </row>
    <row r="682" spans="5:6" customFormat="1" x14ac:dyDescent="0.25">
      <c r="E682" s="357"/>
      <c r="F682" s="357"/>
    </row>
    <row r="683" spans="5:6" customFormat="1" x14ac:dyDescent="0.25">
      <c r="E683" s="357"/>
      <c r="F683" s="357"/>
    </row>
    <row r="684" spans="5:6" customFormat="1" x14ac:dyDescent="0.25">
      <c r="E684" s="357"/>
      <c r="F684" s="357"/>
    </row>
    <row r="685" spans="5:6" customFormat="1" x14ac:dyDescent="0.25">
      <c r="E685" s="357"/>
      <c r="F685" s="357"/>
    </row>
    <row r="686" spans="5:6" customFormat="1" x14ac:dyDescent="0.25">
      <c r="E686" s="357"/>
      <c r="F686" s="357"/>
    </row>
    <row r="687" spans="5:6" customFormat="1" x14ac:dyDescent="0.25">
      <c r="E687" s="357"/>
      <c r="F687" s="357"/>
    </row>
    <row r="688" spans="5:6" customFormat="1" x14ac:dyDescent="0.25">
      <c r="E688" s="357"/>
      <c r="F688" s="357"/>
    </row>
    <row r="689" spans="5:6" customFormat="1" x14ac:dyDescent="0.25">
      <c r="E689" s="357"/>
      <c r="F689" s="357"/>
    </row>
    <row r="690" spans="5:6" customFormat="1" x14ac:dyDescent="0.25">
      <c r="E690" s="357"/>
      <c r="F690" s="357"/>
    </row>
    <row r="691" spans="5:6" customFormat="1" x14ac:dyDescent="0.25">
      <c r="E691" s="357"/>
      <c r="F691" s="357"/>
    </row>
    <row r="692" spans="5:6" customFormat="1" x14ac:dyDescent="0.25">
      <c r="E692" s="357"/>
      <c r="F692" s="357"/>
    </row>
    <row r="693" spans="5:6" customFormat="1" x14ac:dyDescent="0.25">
      <c r="E693" s="357"/>
      <c r="F693" s="357"/>
    </row>
    <row r="694" spans="5:6" customFormat="1" x14ac:dyDescent="0.25">
      <c r="E694" s="357"/>
      <c r="F694" s="357"/>
    </row>
    <row r="695" spans="5:6" customFormat="1" x14ac:dyDescent="0.25">
      <c r="E695" s="357"/>
      <c r="F695" s="357"/>
    </row>
    <row r="696" spans="5:6" customFormat="1" x14ac:dyDescent="0.25">
      <c r="E696" s="357"/>
      <c r="F696" s="357"/>
    </row>
    <row r="697" spans="5:6" customFormat="1" x14ac:dyDescent="0.25">
      <c r="E697" s="357"/>
      <c r="F697" s="357"/>
    </row>
    <row r="698" spans="5:6" customFormat="1" x14ac:dyDescent="0.25">
      <c r="E698" s="357"/>
      <c r="F698" s="357"/>
    </row>
    <row r="699" spans="5:6" customFormat="1" x14ac:dyDescent="0.25">
      <c r="E699" s="357"/>
      <c r="F699" s="357"/>
    </row>
    <row r="700" spans="5:6" customFormat="1" x14ac:dyDescent="0.25">
      <c r="E700" s="357"/>
      <c r="F700" s="357"/>
    </row>
    <row r="701" spans="5:6" customFormat="1" x14ac:dyDescent="0.25">
      <c r="E701" s="357"/>
      <c r="F701" s="357"/>
    </row>
    <row r="702" spans="5:6" customFormat="1" x14ac:dyDescent="0.25">
      <c r="E702" s="357"/>
      <c r="F702" s="357"/>
    </row>
    <row r="703" spans="5:6" customFormat="1" x14ac:dyDescent="0.25">
      <c r="E703" s="357"/>
      <c r="F703" s="357"/>
    </row>
    <row r="704" spans="5:6" customFormat="1" x14ac:dyDescent="0.25">
      <c r="E704" s="357"/>
      <c r="F704" s="357"/>
    </row>
    <row r="705" spans="5:6" customFormat="1" x14ac:dyDescent="0.25">
      <c r="E705" s="357"/>
      <c r="F705" s="357"/>
    </row>
    <row r="706" spans="5:6" customFormat="1" x14ac:dyDescent="0.25">
      <c r="E706" s="357"/>
      <c r="F706" s="357"/>
    </row>
    <row r="707" spans="5:6" customFormat="1" x14ac:dyDescent="0.25">
      <c r="E707" s="357"/>
      <c r="F707" s="357"/>
    </row>
    <row r="708" spans="5:6" customFormat="1" x14ac:dyDescent="0.25">
      <c r="E708" s="357"/>
      <c r="F708" s="357"/>
    </row>
    <row r="709" spans="5:6" customFormat="1" x14ac:dyDescent="0.25">
      <c r="E709" s="357"/>
      <c r="F709" s="357"/>
    </row>
    <row r="710" spans="5:6" customFormat="1" x14ac:dyDescent="0.25">
      <c r="E710" s="357"/>
      <c r="F710" s="357"/>
    </row>
    <row r="711" spans="5:6" customFormat="1" x14ac:dyDescent="0.25">
      <c r="E711" s="357"/>
      <c r="F711" s="357"/>
    </row>
    <row r="712" spans="5:6" customFormat="1" x14ac:dyDescent="0.25">
      <c r="E712" s="357"/>
      <c r="F712" s="357"/>
    </row>
    <row r="713" spans="5:6" customFormat="1" x14ac:dyDescent="0.25">
      <c r="E713" s="357"/>
      <c r="F713" s="357"/>
    </row>
    <row r="714" spans="5:6" customFormat="1" x14ac:dyDescent="0.25">
      <c r="E714" s="357"/>
      <c r="F714" s="357"/>
    </row>
    <row r="715" spans="5:6" customFormat="1" x14ac:dyDescent="0.25">
      <c r="E715" s="357"/>
      <c r="F715" s="357"/>
    </row>
    <row r="716" spans="5:6" customFormat="1" x14ac:dyDescent="0.25">
      <c r="E716" s="357"/>
      <c r="F716" s="357"/>
    </row>
    <row r="717" spans="5:6" customFormat="1" x14ac:dyDescent="0.25">
      <c r="E717" s="357"/>
      <c r="F717" s="357"/>
    </row>
    <row r="718" spans="5:6" customFormat="1" x14ac:dyDescent="0.25">
      <c r="E718" s="357"/>
      <c r="F718" s="357"/>
    </row>
    <row r="719" spans="5:6" customFormat="1" x14ac:dyDescent="0.25">
      <c r="E719" s="357"/>
      <c r="F719" s="357"/>
    </row>
    <row r="720" spans="5:6" customFormat="1" x14ac:dyDescent="0.25">
      <c r="E720" s="357"/>
      <c r="F720" s="357"/>
    </row>
    <row r="721" spans="5:6" customFormat="1" x14ac:dyDescent="0.25">
      <c r="E721" s="357"/>
      <c r="F721" s="357"/>
    </row>
    <row r="722" spans="5:6" customFormat="1" x14ac:dyDescent="0.25">
      <c r="E722" s="357"/>
      <c r="F722" s="357"/>
    </row>
    <row r="723" spans="5:6" customFormat="1" x14ac:dyDescent="0.25">
      <c r="E723" s="357"/>
      <c r="F723" s="357"/>
    </row>
    <row r="724" spans="5:6" customFormat="1" x14ac:dyDescent="0.25">
      <c r="E724" s="357"/>
      <c r="F724" s="357"/>
    </row>
    <row r="725" spans="5:6" customFormat="1" x14ac:dyDescent="0.25">
      <c r="E725" s="357"/>
      <c r="F725" s="357"/>
    </row>
    <row r="726" spans="5:6" customFormat="1" x14ac:dyDescent="0.25">
      <c r="E726" s="357"/>
      <c r="F726" s="357"/>
    </row>
    <row r="727" spans="5:6" customFormat="1" x14ac:dyDescent="0.25">
      <c r="E727" s="357"/>
      <c r="F727" s="357"/>
    </row>
    <row r="728" spans="5:6" customFormat="1" x14ac:dyDescent="0.25">
      <c r="E728" s="357"/>
      <c r="F728" s="357"/>
    </row>
    <row r="729" spans="5:6" customFormat="1" x14ac:dyDescent="0.25">
      <c r="E729" s="357"/>
      <c r="F729" s="357"/>
    </row>
    <row r="730" spans="5:6" customFormat="1" x14ac:dyDescent="0.25">
      <c r="E730" s="357"/>
      <c r="F730" s="357"/>
    </row>
    <row r="731" spans="5:6" customFormat="1" x14ac:dyDescent="0.25">
      <c r="E731" s="357"/>
      <c r="F731" s="357"/>
    </row>
    <row r="732" spans="5:6" customFormat="1" x14ac:dyDescent="0.25">
      <c r="E732" s="357"/>
      <c r="F732" s="357"/>
    </row>
    <row r="733" spans="5:6" customFormat="1" x14ac:dyDescent="0.25">
      <c r="E733" s="357"/>
      <c r="F733" s="357"/>
    </row>
    <row r="734" spans="5:6" customFormat="1" x14ac:dyDescent="0.25">
      <c r="E734" s="357"/>
      <c r="F734" s="357"/>
    </row>
    <row r="735" spans="5:6" customFormat="1" x14ac:dyDescent="0.25">
      <c r="E735" s="357"/>
      <c r="F735" s="357"/>
    </row>
    <row r="736" spans="5:6" customFormat="1" x14ac:dyDescent="0.25">
      <c r="E736" s="357"/>
      <c r="F736" s="357"/>
    </row>
    <row r="737" spans="5:6" customFormat="1" x14ac:dyDescent="0.25">
      <c r="E737" s="357"/>
      <c r="F737" s="357"/>
    </row>
    <row r="738" spans="5:6" customFormat="1" x14ac:dyDescent="0.25">
      <c r="E738" s="357"/>
      <c r="F738" s="357"/>
    </row>
    <row r="739" spans="5:6" customFormat="1" x14ac:dyDescent="0.25">
      <c r="E739" s="357"/>
      <c r="F739" s="357"/>
    </row>
    <row r="740" spans="5:6" customFormat="1" x14ac:dyDescent="0.25">
      <c r="E740" s="357"/>
      <c r="F740" s="357"/>
    </row>
    <row r="741" spans="5:6" customFormat="1" x14ac:dyDescent="0.25">
      <c r="E741" s="357"/>
      <c r="F741" s="357"/>
    </row>
    <row r="742" spans="5:6" customFormat="1" x14ac:dyDescent="0.25">
      <c r="E742" s="357"/>
      <c r="F742" s="357"/>
    </row>
    <row r="743" spans="5:6" customFormat="1" x14ac:dyDescent="0.25">
      <c r="E743" s="357"/>
      <c r="F743" s="357"/>
    </row>
    <row r="744" spans="5:6" customFormat="1" x14ac:dyDescent="0.25">
      <c r="E744" s="357"/>
      <c r="F744" s="357"/>
    </row>
    <row r="745" spans="5:6" customFormat="1" x14ac:dyDescent="0.25">
      <c r="E745" s="357"/>
      <c r="F745" s="357"/>
    </row>
    <row r="746" spans="5:6" customFormat="1" x14ac:dyDescent="0.25">
      <c r="E746" s="357"/>
      <c r="F746" s="357"/>
    </row>
    <row r="747" spans="5:6" customFormat="1" x14ac:dyDescent="0.25">
      <c r="E747" s="357"/>
      <c r="F747" s="357"/>
    </row>
    <row r="748" spans="5:6" customFormat="1" x14ac:dyDescent="0.25">
      <c r="E748" s="357"/>
      <c r="F748" s="357"/>
    </row>
    <row r="749" spans="5:6" customFormat="1" x14ac:dyDescent="0.25">
      <c r="E749" s="357"/>
      <c r="F749" s="357"/>
    </row>
    <row r="750" spans="5:6" customFormat="1" x14ac:dyDescent="0.25">
      <c r="E750" s="357"/>
      <c r="F750" s="357"/>
    </row>
    <row r="751" spans="5:6" customFormat="1" x14ac:dyDescent="0.25">
      <c r="E751" s="357"/>
      <c r="F751" s="357"/>
    </row>
    <row r="752" spans="5:6" customFormat="1" x14ac:dyDescent="0.25">
      <c r="E752" s="357"/>
      <c r="F752" s="357"/>
    </row>
    <row r="753" spans="5:6" customFormat="1" x14ac:dyDescent="0.25">
      <c r="E753" s="357"/>
      <c r="F753" s="357"/>
    </row>
    <row r="754" spans="5:6" customFormat="1" x14ac:dyDescent="0.25">
      <c r="E754" s="357"/>
      <c r="F754" s="357"/>
    </row>
    <row r="755" spans="5:6" customFormat="1" x14ac:dyDescent="0.25">
      <c r="E755" s="357"/>
      <c r="F755" s="357"/>
    </row>
    <row r="756" spans="5:6" customFormat="1" x14ac:dyDescent="0.25">
      <c r="E756" s="357"/>
      <c r="F756" s="357"/>
    </row>
    <row r="757" spans="5:6" customFormat="1" x14ac:dyDescent="0.25">
      <c r="E757" s="357"/>
      <c r="F757" s="357"/>
    </row>
    <row r="758" spans="5:6" customFormat="1" x14ac:dyDescent="0.25">
      <c r="E758" s="357"/>
      <c r="F758" s="357"/>
    </row>
    <row r="759" spans="5:6" customFormat="1" x14ac:dyDescent="0.25">
      <c r="E759" s="357"/>
      <c r="F759" s="357"/>
    </row>
    <row r="760" spans="5:6" customFormat="1" x14ac:dyDescent="0.25">
      <c r="E760" s="357"/>
      <c r="F760" s="357"/>
    </row>
    <row r="761" spans="5:6" customFormat="1" x14ac:dyDescent="0.25">
      <c r="E761" s="357"/>
      <c r="F761" s="357"/>
    </row>
    <row r="762" spans="5:6" customFormat="1" x14ac:dyDescent="0.25">
      <c r="E762" s="357"/>
      <c r="F762" s="357"/>
    </row>
    <row r="763" spans="5:6" customFormat="1" x14ac:dyDescent="0.25">
      <c r="E763" s="357"/>
      <c r="F763" s="357"/>
    </row>
    <row r="764" spans="5:6" customFormat="1" x14ac:dyDescent="0.25">
      <c r="E764" s="357"/>
      <c r="F764" s="357"/>
    </row>
    <row r="765" spans="5:6" customFormat="1" x14ac:dyDescent="0.25">
      <c r="E765" s="357"/>
      <c r="F765" s="357"/>
    </row>
    <row r="766" spans="5:6" customFormat="1" x14ac:dyDescent="0.25">
      <c r="E766" s="357"/>
      <c r="F766" s="357"/>
    </row>
    <row r="767" spans="5:6" customFormat="1" x14ac:dyDescent="0.25">
      <c r="E767" s="357"/>
      <c r="F767" s="357"/>
    </row>
    <row r="768" spans="5:6" customFormat="1" x14ac:dyDescent="0.25">
      <c r="E768" s="357"/>
      <c r="F768" s="357"/>
    </row>
    <row r="769" spans="5:6" customFormat="1" x14ac:dyDescent="0.25">
      <c r="E769" s="357"/>
      <c r="F769" s="357"/>
    </row>
    <row r="770" spans="5:6" customFormat="1" x14ac:dyDescent="0.25">
      <c r="E770" s="357"/>
      <c r="F770" s="357"/>
    </row>
    <row r="771" spans="5:6" customFormat="1" x14ac:dyDescent="0.25">
      <c r="E771" s="357"/>
      <c r="F771" s="357"/>
    </row>
    <row r="772" spans="5:6" customFormat="1" x14ac:dyDescent="0.25">
      <c r="E772" s="357"/>
      <c r="F772" s="357"/>
    </row>
    <row r="773" spans="5:6" customFormat="1" x14ac:dyDescent="0.25">
      <c r="E773" s="357"/>
      <c r="F773" s="357"/>
    </row>
    <row r="774" spans="5:6" customFormat="1" x14ac:dyDescent="0.25">
      <c r="E774" s="357"/>
      <c r="F774" s="357"/>
    </row>
    <row r="775" spans="5:6" customFormat="1" x14ac:dyDescent="0.25">
      <c r="E775" s="357"/>
      <c r="F775" s="357"/>
    </row>
    <row r="776" spans="5:6" customFormat="1" x14ac:dyDescent="0.25">
      <c r="E776" s="357"/>
      <c r="F776" s="357"/>
    </row>
    <row r="777" spans="5:6" customFormat="1" x14ac:dyDescent="0.25">
      <c r="E777" s="357"/>
      <c r="F777" s="357"/>
    </row>
    <row r="778" spans="5:6" customFormat="1" x14ac:dyDescent="0.25">
      <c r="E778" s="357"/>
      <c r="F778" s="357"/>
    </row>
    <row r="779" spans="5:6" customFormat="1" x14ac:dyDescent="0.25">
      <c r="E779" s="357"/>
      <c r="F779" s="357"/>
    </row>
    <row r="780" spans="5:6" customFormat="1" x14ac:dyDescent="0.25">
      <c r="E780" s="357"/>
      <c r="F780" s="357"/>
    </row>
    <row r="781" spans="5:6" customFormat="1" x14ac:dyDescent="0.25">
      <c r="E781" s="357"/>
      <c r="F781" s="357"/>
    </row>
    <row r="782" spans="5:6" customFormat="1" x14ac:dyDescent="0.25">
      <c r="E782" s="357"/>
      <c r="F782" s="357"/>
    </row>
    <row r="783" spans="5:6" customFormat="1" x14ac:dyDescent="0.25">
      <c r="E783" s="357"/>
      <c r="F783" s="357"/>
    </row>
    <row r="784" spans="5:6" customFormat="1" x14ac:dyDescent="0.25">
      <c r="E784" s="357"/>
      <c r="F784" s="357"/>
    </row>
    <row r="785" spans="5:6" customFormat="1" x14ac:dyDescent="0.25">
      <c r="E785" s="357"/>
      <c r="F785" s="357"/>
    </row>
    <row r="786" spans="5:6" customFormat="1" x14ac:dyDescent="0.25">
      <c r="E786" s="357"/>
      <c r="F786" s="357"/>
    </row>
    <row r="787" spans="5:6" customFormat="1" x14ac:dyDescent="0.25">
      <c r="E787" s="357"/>
      <c r="F787" s="357"/>
    </row>
    <row r="788" spans="5:6" customFormat="1" x14ac:dyDescent="0.25">
      <c r="E788" s="357"/>
      <c r="F788" s="357"/>
    </row>
    <row r="789" spans="5:6" customFormat="1" x14ac:dyDescent="0.25">
      <c r="E789" s="357"/>
      <c r="F789" s="357"/>
    </row>
    <row r="790" spans="5:6" customFormat="1" x14ac:dyDescent="0.25">
      <c r="E790" s="357"/>
      <c r="F790" s="357"/>
    </row>
    <row r="791" spans="5:6" customFormat="1" x14ac:dyDescent="0.25">
      <c r="E791" s="357"/>
      <c r="F791" s="357"/>
    </row>
    <row r="792" spans="5:6" customFormat="1" x14ac:dyDescent="0.25">
      <c r="E792" s="357"/>
      <c r="F792" s="357"/>
    </row>
    <row r="793" spans="5:6" customFormat="1" x14ac:dyDescent="0.25">
      <c r="E793" s="357"/>
      <c r="F793" s="357"/>
    </row>
    <row r="794" spans="5:6" customFormat="1" x14ac:dyDescent="0.25">
      <c r="E794" s="357"/>
      <c r="F794" s="357"/>
    </row>
    <row r="795" spans="5:6" customFormat="1" x14ac:dyDescent="0.25">
      <c r="E795" s="357"/>
      <c r="F795" s="357"/>
    </row>
    <row r="796" spans="5:6" customFormat="1" x14ac:dyDescent="0.25">
      <c r="E796" s="357"/>
      <c r="F796" s="357"/>
    </row>
    <row r="797" spans="5:6" customFormat="1" x14ac:dyDescent="0.25">
      <c r="E797" s="357"/>
      <c r="F797" s="357"/>
    </row>
    <row r="798" spans="5:6" customFormat="1" x14ac:dyDescent="0.25">
      <c r="E798" s="357"/>
      <c r="F798" s="357"/>
    </row>
    <row r="799" spans="5:6" customFormat="1" x14ac:dyDescent="0.25">
      <c r="E799" s="357"/>
      <c r="F799" s="357"/>
    </row>
    <row r="800" spans="5:6" customFormat="1" x14ac:dyDescent="0.25">
      <c r="E800" s="357"/>
      <c r="F800" s="357"/>
    </row>
    <row r="801" spans="5:6" customFormat="1" x14ac:dyDescent="0.25">
      <c r="E801" s="357"/>
      <c r="F801" s="357"/>
    </row>
    <row r="802" spans="5:6" customFormat="1" x14ac:dyDescent="0.25">
      <c r="E802" s="357"/>
      <c r="F802" s="357"/>
    </row>
    <row r="803" spans="5:6" customFormat="1" x14ac:dyDescent="0.25">
      <c r="E803" s="357"/>
      <c r="F803" s="357"/>
    </row>
    <row r="804" spans="5:6" customFormat="1" x14ac:dyDescent="0.25">
      <c r="E804" s="357"/>
      <c r="F804" s="357"/>
    </row>
    <row r="805" spans="5:6" customFormat="1" x14ac:dyDescent="0.25">
      <c r="E805" s="357"/>
      <c r="F805" s="357"/>
    </row>
    <row r="806" spans="5:6" customFormat="1" x14ac:dyDescent="0.25">
      <c r="E806" s="357"/>
      <c r="F806" s="357"/>
    </row>
    <row r="807" spans="5:6" customFormat="1" x14ac:dyDescent="0.25">
      <c r="E807" s="357"/>
      <c r="F807" s="357"/>
    </row>
    <row r="808" spans="5:6" customFormat="1" x14ac:dyDescent="0.25">
      <c r="E808" s="357"/>
      <c r="F808" s="357"/>
    </row>
    <row r="809" spans="5:6" customFormat="1" x14ac:dyDescent="0.25">
      <c r="E809" s="357"/>
      <c r="F809" s="357"/>
    </row>
    <row r="810" spans="5:6" customFormat="1" x14ac:dyDescent="0.25">
      <c r="E810" s="357"/>
      <c r="F810" s="357"/>
    </row>
    <row r="811" spans="5:6" customFormat="1" x14ac:dyDescent="0.25">
      <c r="E811" s="357"/>
      <c r="F811" s="357"/>
    </row>
    <row r="812" spans="5:6" customFormat="1" x14ac:dyDescent="0.25">
      <c r="E812" s="357"/>
      <c r="F812" s="357"/>
    </row>
    <row r="813" spans="5:6" customFormat="1" x14ac:dyDescent="0.25">
      <c r="E813" s="357"/>
      <c r="F813" s="357"/>
    </row>
    <row r="814" spans="5:6" customFormat="1" x14ac:dyDescent="0.25">
      <c r="E814" s="357"/>
      <c r="F814" s="357"/>
    </row>
    <row r="815" spans="5:6" customFormat="1" x14ac:dyDescent="0.25">
      <c r="E815" s="357"/>
      <c r="F815" s="357"/>
    </row>
    <row r="816" spans="5:6" customFormat="1" x14ac:dyDescent="0.25">
      <c r="E816" s="357"/>
      <c r="F816" s="357"/>
    </row>
    <row r="817" spans="5:6" customFormat="1" x14ac:dyDescent="0.25">
      <c r="E817" s="357"/>
      <c r="F817" s="357"/>
    </row>
    <row r="818" spans="5:6" customFormat="1" x14ac:dyDescent="0.25">
      <c r="E818" s="357"/>
      <c r="F818" s="357"/>
    </row>
    <row r="819" spans="5:6" customFormat="1" x14ac:dyDescent="0.25">
      <c r="E819" s="357"/>
      <c r="F819" s="357"/>
    </row>
    <row r="820" spans="5:6" customFormat="1" x14ac:dyDescent="0.25">
      <c r="E820" s="357"/>
      <c r="F820" s="357"/>
    </row>
    <row r="821" spans="5:6" customFormat="1" x14ac:dyDescent="0.25">
      <c r="E821" s="357"/>
      <c r="F821" s="357"/>
    </row>
    <row r="822" spans="5:6" customFormat="1" x14ac:dyDescent="0.25">
      <c r="E822" s="357"/>
      <c r="F822" s="357"/>
    </row>
    <row r="823" spans="5:6" customFormat="1" x14ac:dyDescent="0.25">
      <c r="E823" s="357"/>
      <c r="F823" s="357"/>
    </row>
    <row r="824" spans="5:6" customFormat="1" x14ac:dyDescent="0.25">
      <c r="E824" s="357"/>
      <c r="F824" s="357"/>
    </row>
    <row r="825" spans="5:6" customFormat="1" x14ac:dyDescent="0.25">
      <c r="E825" s="357"/>
      <c r="F825" s="357"/>
    </row>
    <row r="826" spans="5:6" customFormat="1" x14ac:dyDescent="0.25">
      <c r="E826" s="357"/>
      <c r="F826" s="357"/>
    </row>
    <row r="827" spans="5:6" customFormat="1" x14ac:dyDescent="0.25">
      <c r="E827" s="357"/>
      <c r="F827" s="357"/>
    </row>
    <row r="828" spans="5:6" customFormat="1" x14ac:dyDescent="0.25">
      <c r="E828" s="357"/>
      <c r="F828" s="357"/>
    </row>
    <row r="829" spans="5:6" customFormat="1" x14ac:dyDescent="0.25">
      <c r="E829" s="357"/>
      <c r="F829" s="357"/>
    </row>
    <row r="830" spans="5:6" customFormat="1" x14ac:dyDescent="0.25">
      <c r="E830" s="357"/>
      <c r="F830" s="357"/>
    </row>
    <row r="831" spans="5:6" customFormat="1" x14ac:dyDescent="0.25">
      <c r="E831" s="357"/>
      <c r="F831" s="357"/>
    </row>
    <row r="832" spans="5:6" customFormat="1" x14ac:dyDescent="0.25">
      <c r="E832" s="357"/>
      <c r="F832" s="357"/>
    </row>
    <row r="833" spans="5:6" customFormat="1" x14ac:dyDescent="0.25">
      <c r="E833" s="357"/>
      <c r="F833" s="357"/>
    </row>
    <row r="834" spans="5:6" customFormat="1" x14ac:dyDescent="0.25">
      <c r="E834" s="357"/>
      <c r="F834" s="357"/>
    </row>
    <row r="835" spans="5:6" customFormat="1" x14ac:dyDescent="0.25">
      <c r="E835" s="357"/>
      <c r="F835" s="357"/>
    </row>
    <row r="836" spans="5:6" customFormat="1" x14ac:dyDescent="0.25">
      <c r="E836" s="357"/>
      <c r="F836" s="357"/>
    </row>
    <row r="837" spans="5:6" customFormat="1" x14ac:dyDescent="0.25">
      <c r="E837" s="357"/>
      <c r="F837" s="357"/>
    </row>
    <row r="838" spans="5:6" customFormat="1" x14ac:dyDescent="0.25">
      <c r="E838" s="357"/>
      <c r="F838" s="357"/>
    </row>
    <row r="839" spans="5:6" customFormat="1" x14ac:dyDescent="0.25">
      <c r="E839" s="357"/>
      <c r="F839" s="357"/>
    </row>
    <row r="840" spans="5:6" customFormat="1" x14ac:dyDescent="0.25">
      <c r="E840" s="357"/>
      <c r="F840" s="357"/>
    </row>
    <row r="841" spans="5:6" customFormat="1" x14ac:dyDescent="0.25">
      <c r="E841" s="357"/>
      <c r="F841" s="357"/>
    </row>
    <row r="842" spans="5:6" customFormat="1" x14ac:dyDescent="0.25">
      <c r="E842" s="357"/>
      <c r="F842" s="357"/>
    </row>
    <row r="843" spans="5:6" customFormat="1" x14ac:dyDescent="0.25">
      <c r="E843" s="357"/>
      <c r="F843" s="357"/>
    </row>
    <row r="844" spans="5:6" customFormat="1" x14ac:dyDescent="0.25">
      <c r="E844" s="357"/>
      <c r="F844" s="357"/>
    </row>
    <row r="845" spans="5:6" customFormat="1" x14ac:dyDescent="0.25">
      <c r="E845" s="357"/>
      <c r="F845" s="357"/>
    </row>
    <row r="846" spans="5:6" customFormat="1" x14ac:dyDescent="0.25">
      <c r="E846" s="357"/>
      <c r="F846" s="357"/>
    </row>
    <row r="847" spans="5:6" customFormat="1" x14ac:dyDescent="0.25">
      <c r="E847" s="357"/>
      <c r="F847" s="357"/>
    </row>
    <row r="848" spans="5:6" customFormat="1" x14ac:dyDescent="0.25">
      <c r="E848" s="357"/>
      <c r="F848" s="357"/>
    </row>
    <row r="849" spans="5:6" customFormat="1" x14ac:dyDescent="0.25">
      <c r="E849" s="357"/>
      <c r="F849" s="357"/>
    </row>
    <row r="850" spans="5:6" customFormat="1" x14ac:dyDescent="0.25">
      <c r="E850" s="357"/>
      <c r="F850" s="357"/>
    </row>
    <row r="851" spans="5:6" customFormat="1" x14ac:dyDescent="0.25">
      <c r="E851" s="357"/>
      <c r="F851" s="357"/>
    </row>
    <row r="852" spans="5:6" customFormat="1" x14ac:dyDescent="0.25">
      <c r="E852" s="357"/>
      <c r="F852" s="357"/>
    </row>
    <row r="853" spans="5:6" customFormat="1" x14ac:dyDescent="0.25">
      <c r="E853" s="357"/>
      <c r="F853" s="357"/>
    </row>
    <row r="854" spans="5:6" customFormat="1" x14ac:dyDescent="0.25">
      <c r="E854" s="357"/>
      <c r="F854" s="357"/>
    </row>
    <row r="855" spans="5:6" customFormat="1" x14ac:dyDescent="0.25">
      <c r="E855" s="357"/>
      <c r="F855" s="357"/>
    </row>
    <row r="856" spans="5:6" customFormat="1" x14ac:dyDescent="0.25">
      <c r="E856" s="357"/>
      <c r="F856" s="357"/>
    </row>
    <row r="857" spans="5:6" customFormat="1" x14ac:dyDescent="0.25">
      <c r="E857" s="357"/>
      <c r="F857" s="357"/>
    </row>
    <row r="858" spans="5:6" customFormat="1" x14ac:dyDescent="0.25">
      <c r="E858" s="357"/>
      <c r="F858" s="357"/>
    </row>
    <row r="859" spans="5:6" customFormat="1" x14ac:dyDescent="0.25">
      <c r="E859" s="357"/>
      <c r="F859" s="357"/>
    </row>
    <row r="860" spans="5:6" customFormat="1" x14ac:dyDescent="0.25">
      <c r="E860" s="357"/>
      <c r="F860" s="357"/>
    </row>
    <row r="861" spans="5:6" customFormat="1" x14ac:dyDescent="0.25">
      <c r="E861" s="357"/>
      <c r="F861" s="357"/>
    </row>
    <row r="862" spans="5:6" customFormat="1" x14ac:dyDescent="0.25">
      <c r="E862" s="357"/>
      <c r="F862" s="357"/>
    </row>
    <row r="863" spans="5:6" customFormat="1" x14ac:dyDescent="0.25">
      <c r="E863" s="357"/>
      <c r="F863" s="357"/>
    </row>
    <row r="864" spans="5:6" customFormat="1" x14ac:dyDescent="0.25">
      <c r="E864" s="357"/>
      <c r="F864" s="357"/>
    </row>
    <row r="865" spans="5:6" customFormat="1" x14ac:dyDescent="0.25">
      <c r="E865" s="357"/>
      <c r="F865" s="357"/>
    </row>
    <row r="866" spans="5:6" customFormat="1" x14ac:dyDescent="0.25">
      <c r="E866" s="357"/>
      <c r="F866" s="357"/>
    </row>
    <row r="867" spans="5:6" customFormat="1" x14ac:dyDescent="0.25">
      <c r="E867" s="357"/>
      <c r="F867" s="357"/>
    </row>
    <row r="868" spans="5:6" customFormat="1" x14ac:dyDescent="0.25">
      <c r="E868" s="357"/>
      <c r="F868" s="357"/>
    </row>
    <row r="869" spans="5:6" customFormat="1" x14ac:dyDescent="0.25">
      <c r="E869" s="357"/>
      <c r="F869" s="357"/>
    </row>
    <row r="870" spans="5:6" customFormat="1" x14ac:dyDescent="0.25">
      <c r="E870" s="357"/>
      <c r="F870" s="357"/>
    </row>
    <row r="871" spans="5:6" customFormat="1" x14ac:dyDescent="0.25">
      <c r="E871" s="357"/>
      <c r="F871" s="357"/>
    </row>
    <row r="872" spans="5:6" customFormat="1" x14ac:dyDescent="0.25">
      <c r="E872" s="357"/>
      <c r="F872" s="357"/>
    </row>
    <row r="873" spans="5:6" customFormat="1" x14ac:dyDescent="0.25">
      <c r="E873" s="357"/>
      <c r="F873" s="357"/>
    </row>
    <row r="874" spans="5:6" customFormat="1" x14ac:dyDescent="0.25">
      <c r="E874" s="357"/>
      <c r="F874" s="357"/>
    </row>
    <row r="875" spans="5:6" customFormat="1" x14ac:dyDescent="0.25">
      <c r="E875" s="357"/>
      <c r="F875" s="357"/>
    </row>
    <row r="876" spans="5:6" customFormat="1" x14ac:dyDescent="0.25">
      <c r="E876" s="357"/>
      <c r="F876" s="357"/>
    </row>
    <row r="877" spans="5:6" customFormat="1" x14ac:dyDescent="0.25">
      <c r="E877" s="357"/>
      <c r="F877" s="357"/>
    </row>
    <row r="878" spans="5:6" customFormat="1" x14ac:dyDescent="0.25">
      <c r="E878" s="357"/>
      <c r="F878" s="357"/>
    </row>
    <row r="879" spans="5:6" customFormat="1" x14ac:dyDescent="0.25">
      <c r="E879" s="357"/>
      <c r="F879" s="357"/>
    </row>
    <row r="880" spans="5:6" customFormat="1" x14ac:dyDescent="0.25">
      <c r="E880" s="357"/>
      <c r="F880" s="357"/>
    </row>
    <row r="881" spans="5:6" customFormat="1" x14ac:dyDescent="0.25">
      <c r="E881" s="357"/>
      <c r="F881" s="357"/>
    </row>
    <row r="882" spans="5:6" customFormat="1" x14ac:dyDescent="0.25">
      <c r="E882" s="357"/>
      <c r="F882" s="357"/>
    </row>
    <row r="883" spans="5:6" customFormat="1" x14ac:dyDescent="0.25">
      <c r="E883" s="357"/>
      <c r="F883" s="357"/>
    </row>
    <row r="884" spans="5:6" customFormat="1" x14ac:dyDescent="0.25">
      <c r="E884" s="357"/>
      <c r="F884" s="357"/>
    </row>
    <row r="885" spans="5:6" customFormat="1" x14ac:dyDescent="0.25">
      <c r="E885" s="357"/>
      <c r="F885" s="357"/>
    </row>
    <row r="886" spans="5:6" customFormat="1" x14ac:dyDescent="0.25">
      <c r="E886" s="357"/>
      <c r="F886" s="357"/>
    </row>
    <row r="887" spans="5:6" customFormat="1" x14ac:dyDescent="0.25">
      <c r="E887" s="357"/>
      <c r="F887" s="357"/>
    </row>
    <row r="888" spans="5:6" customFormat="1" x14ac:dyDescent="0.25">
      <c r="E888" s="357"/>
      <c r="F888" s="357"/>
    </row>
    <row r="889" spans="5:6" customFormat="1" x14ac:dyDescent="0.25">
      <c r="E889" s="357"/>
      <c r="F889" s="357"/>
    </row>
    <row r="890" spans="5:6" customFormat="1" x14ac:dyDescent="0.25">
      <c r="E890" s="357"/>
      <c r="F890" s="357"/>
    </row>
    <row r="891" spans="5:6" customFormat="1" x14ac:dyDescent="0.25">
      <c r="E891" s="357"/>
      <c r="F891" s="357"/>
    </row>
    <row r="892" spans="5:6" customFormat="1" x14ac:dyDescent="0.25">
      <c r="E892" s="357"/>
      <c r="F892" s="357"/>
    </row>
    <row r="893" spans="5:6" customFormat="1" x14ac:dyDescent="0.25">
      <c r="E893" s="357"/>
      <c r="F893" s="357"/>
    </row>
    <row r="894" spans="5:6" customFormat="1" x14ac:dyDescent="0.25">
      <c r="E894" s="357"/>
      <c r="F894" s="357"/>
    </row>
    <row r="895" spans="5:6" customFormat="1" x14ac:dyDescent="0.25">
      <c r="E895" s="357"/>
      <c r="F895" s="357"/>
    </row>
    <row r="896" spans="5:6" customFormat="1" x14ac:dyDescent="0.25">
      <c r="E896" s="357"/>
      <c r="F896" s="357"/>
    </row>
    <row r="897" spans="5:6" customFormat="1" x14ac:dyDescent="0.25">
      <c r="E897" s="357"/>
      <c r="F897" s="357"/>
    </row>
    <row r="898" spans="5:6" customFormat="1" x14ac:dyDescent="0.25">
      <c r="E898" s="357"/>
      <c r="F898" s="357"/>
    </row>
    <row r="899" spans="5:6" customFormat="1" x14ac:dyDescent="0.25">
      <c r="E899" s="357"/>
      <c r="F899" s="357"/>
    </row>
    <row r="900" spans="5:6" customFormat="1" x14ac:dyDescent="0.25">
      <c r="E900" s="357"/>
      <c r="F900" s="357"/>
    </row>
    <row r="901" spans="5:6" customFormat="1" x14ac:dyDescent="0.25">
      <c r="E901" s="357"/>
      <c r="F901" s="357"/>
    </row>
    <row r="902" spans="5:6" customFormat="1" x14ac:dyDescent="0.25">
      <c r="E902" s="357"/>
      <c r="F902" s="357"/>
    </row>
    <row r="903" spans="5:6" customFormat="1" x14ac:dyDescent="0.25">
      <c r="E903" s="357"/>
      <c r="F903" s="357"/>
    </row>
    <row r="904" spans="5:6" customFormat="1" x14ac:dyDescent="0.25">
      <c r="E904" s="357"/>
      <c r="F904" s="357"/>
    </row>
    <row r="905" spans="5:6" customFormat="1" x14ac:dyDescent="0.25">
      <c r="E905" s="357"/>
      <c r="F905" s="357"/>
    </row>
    <row r="906" spans="5:6" customFormat="1" x14ac:dyDescent="0.25">
      <c r="E906" s="357"/>
      <c r="F906" s="357"/>
    </row>
    <row r="907" spans="5:6" customFormat="1" x14ac:dyDescent="0.25">
      <c r="E907" s="357"/>
      <c r="F907" s="357"/>
    </row>
    <row r="908" spans="5:6" customFormat="1" x14ac:dyDescent="0.25">
      <c r="E908" s="357"/>
      <c r="F908" s="357"/>
    </row>
    <row r="909" spans="5:6" customFormat="1" x14ac:dyDescent="0.25">
      <c r="E909" s="357"/>
      <c r="F909" s="357"/>
    </row>
    <row r="910" spans="5:6" customFormat="1" x14ac:dyDescent="0.25">
      <c r="E910" s="357"/>
      <c r="F910" s="357"/>
    </row>
    <row r="911" spans="5:6" customFormat="1" x14ac:dyDescent="0.25">
      <c r="E911" s="357"/>
      <c r="F911" s="357"/>
    </row>
    <row r="912" spans="5:6" customFormat="1" x14ac:dyDescent="0.25">
      <c r="E912" s="357"/>
      <c r="F912" s="357"/>
    </row>
    <row r="913" spans="5:6" customFormat="1" x14ac:dyDescent="0.25">
      <c r="E913" s="357"/>
      <c r="F913" s="357"/>
    </row>
    <row r="914" spans="5:6" customFormat="1" x14ac:dyDescent="0.25">
      <c r="E914" s="357"/>
      <c r="F914" s="357"/>
    </row>
    <row r="915" spans="5:6" customFormat="1" x14ac:dyDescent="0.25">
      <c r="E915" s="357"/>
      <c r="F915" s="357"/>
    </row>
    <row r="916" spans="5:6" customFormat="1" x14ac:dyDescent="0.25">
      <c r="E916" s="357"/>
      <c r="F916" s="357"/>
    </row>
    <row r="917" spans="5:6" customFormat="1" x14ac:dyDescent="0.25">
      <c r="E917" s="357"/>
      <c r="F917" s="357"/>
    </row>
    <row r="918" spans="5:6" customFormat="1" x14ac:dyDescent="0.25">
      <c r="E918" s="357"/>
      <c r="F918" s="357"/>
    </row>
    <row r="919" spans="5:6" customFormat="1" x14ac:dyDescent="0.25">
      <c r="E919" s="357"/>
      <c r="F919" s="357"/>
    </row>
    <row r="920" spans="5:6" customFormat="1" x14ac:dyDescent="0.25">
      <c r="E920" s="357"/>
      <c r="F920" s="357"/>
    </row>
    <row r="921" spans="5:6" customFormat="1" x14ac:dyDescent="0.25">
      <c r="E921" s="357"/>
      <c r="F921" s="357"/>
    </row>
    <row r="922" spans="5:6" customFormat="1" x14ac:dyDescent="0.25">
      <c r="E922" s="357"/>
      <c r="F922" s="357"/>
    </row>
    <row r="923" spans="5:6" customFormat="1" x14ac:dyDescent="0.25">
      <c r="E923" s="357"/>
      <c r="F923" s="357"/>
    </row>
    <row r="924" spans="5:6" customFormat="1" x14ac:dyDescent="0.25">
      <c r="E924" s="357"/>
      <c r="F924" s="357"/>
    </row>
    <row r="925" spans="5:6" customFormat="1" x14ac:dyDescent="0.25">
      <c r="E925" s="357"/>
      <c r="F925" s="357"/>
    </row>
    <row r="926" spans="5:6" customFormat="1" x14ac:dyDescent="0.25">
      <c r="E926" s="357"/>
      <c r="F926" s="357"/>
    </row>
    <row r="927" spans="5:6" customFormat="1" x14ac:dyDescent="0.25">
      <c r="E927" s="357"/>
      <c r="F927" s="357"/>
    </row>
    <row r="928" spans="5:6" customFormat="1" x14ac:dyDescent="0.25">
      <c r="E928" s="357"/>
      <c r="F928" s="357"/>
    </row>
    <row r="929" spans="5:6" customFormat="1" x14ac:dyDescent="0.25">
      <c r="E929" s="357"/>
      <c r="F929" s="357"/>
    </row>
    <row r="930" spans="5:6" customFormat="1" x14ac:dyDescent="0.25">
      <c r="E930" s="357"/>
      <c r="F930" s="357"/>
    </row>
    <row r="931" spans="5:6" customFormat="1" x14ac:dyDescent="0.25">
      <c r="E931" s="357"/>
      <c r="F931" s="357"/>
    </row>
    <row r="932" spans="5:6" customFormat="1" x14ac:dyDescent="0.25">
      <c r="E932" s="357"/>
      <c r="F932" s="357"/>
    </row>
    <row r="933" spans="5:6" customFormat="1" x14ac:dyDescent="0.25">
      <c r="E933" s="357"/>
      <c r="F933" s="357"/>
    </row>
    <row r="934" spans="5:6" customFormat="1" x14ac:dyDescent="0.25">
      <c r="E934" s="357"/>
      <c r="F934" s="357"/>
    </row>
    <row r="935" spans="5:6" customFormat="1" x14ac:dyDescent="0.25">
      <c r="E935" s="357"/>
      <c r="F935" s="357"/>
    </row>
    <row r="936" spans="5:6" customFormat="1" x14ac:dyDescent="0.25">
      <c r="E936" s="357"/>
      <c r="F936" s="357"/>
    </row>
    <row r="937" spans="5:6" customFormat="1" x14ac:dyDescent="0.25">
      <c r="E937" s="357"/>
      <c r="F937" s="357"/>
    </row>
    <row r="938" spans="5:6" customFormat="1" x14ac:dyDescent="0.25">
      <c r="E938" s="357"/>
      <c r="F938" s="357"/>
    </row>
    <row r="939" spans="5:6" customFormat="1" x14ac:dyDescent="0.25">
      <c r="E939" s="357"/>
      <c r="F939" s="357"/>
    </row>
    <row r="940" spans="5:6" customFormat="1" x14ac:dyDescent="0.25">
      <c r="E940" s="357"/>
      <c r="F940" s="357"/>
    </row>
    <row r="941" spans="5:6" customFormat="1" x14ac:dyDescent="0.25">
      <c r="E941" s="357"/>
      <c r="F941" s="357"/>
    </row>
    <row r="942" spans="5:6" customFormat="1" x14ac:dyDescent="0.25">
      <c r="E942" s="357"/>
      <c r="F942" s="357"/>
    </row>
    <row r="943" spans="5:6" customFormat="1" x14ac:dyDescent="0.25">
      <c r="E943" s="357"/>
      <c r="F943" s="357"/>
    </row>
    <row r="944" spans="5:6" customFormat="1" x14ac:dyDescent="0.25">
      <c r="E944" s="357"/>
      <c r="F944" s="357"/>
    </row>
    <row r="945" spans="5:6" customFormat="1" x14ac:dyDescent="0.25">
      <c r="E945" s="357"/>
      <c r="F945" s="357"/>
    </row>
    <row r="946" spans="5:6" customFormat="1" x14ac:dyDescent="0.25">
      <c r="E946" s="357"/>
      <c r="F946" s="357"/>
    </row>
    <row r="947" spans="5:6" customFormat="1" x14ac:dyDescent="0.25">
      <c r="E947" s="357"/>
      <c r="F947" s="357"/>
    </row>
    <row r="948" spans="5:6" customFormat="1" x14ac:dyDescent="0.25">
      <c r="E948" s="357"/>
      <c r="F948" s="357"/>
    </row>
    <row r="949" spans="5:6" customFormat="1" x14ac:dyDescent="0.25">
      <c r="E949" s="357"/>
      <c r="F949" s="357"/>
    </row>
    <row r="950" spans="5:6" customFormat="1" x14ac:dyDescent="0.25">
      <c r="E950" s="357"/>
      <c r="F950" s="357"/>
    </row>
    <row r="951" spans="5:6" customFormat="1" x14ac:dyDescent="0.25">
      <c r="E951" s="357"/>
      <c r="F951" s="357"/>
    </row>
    <row r="952" spans="5:6" customFormat="1" x14ac:dyDescent="0.25">
      <c r="E952" s="357"/>
      <c r="F952" s="357"/>
    </row>
    <row r="953" spans="5:6" customFormat="1" x14ac:dyDescent="0.25">
      <c r="E953" s="357"/>
      <c r="F953" s="357"/>
    </row>
    <row r="954" spans="5:6" customFormat="1" x14ac:dyDescent="0.25">
      <c r="E954" s="357"/>
      <c r="F954" s="357"/>
    </row>
    <row r="955" spans="5:6" customFormat="1" x14ac:dyDescent="0.25">
      <c r="E955" s="357"/>
      <c r="F955" s="357"/>
    </row>
    <row r="956" spans="5:6" customFormat="1" x14ac:dyDescent="0.25">
      <c r="E956" s="357"/>
      <c r="F956" s="357"/>
    </row>
    <row r="957" spans="5:6" customFormat="1" x14ac:dyDescent="0.25">
      <c r="E957" s="357"/>
      <c r="F957" s="357"/>
    </row>
    <row r="958" spans="5:6" customFormat="1" x14ac:dyDescent="0.25">
      <c r="E958" s="357"/>
      <c r="F958" s="357"/>
    </row>
    <row r="959" spans="5:6" customFormat="1" x14ac:dyDescent="0.25">
      <c r="E959" s="357"/>
      <c r="F959" s="357"/>
    </row>
    <row r="960" spans="5:6" customFormat="1" x14ac:dyDescent="0.25">
      <c r="E960" s="357"/>
      <c r="F960" s="357"/>
    </row>
    <row r="961" spans="5:6" customFormat="1" x14ac:dyDescent="0.25">
      <c r="E961" s="357"/>
      <c r="F961" s="357"/>
    </row>
    <row r="962" spans="5:6" customFormat="1" x14ac:dyDescent="0.25">
      <c r="E962" s="357"/>
      <c r="F962" s="357"/>
    </row>
    <row r="963" spans="5:6" customFormat="1" x14ac:dyDescent="0.25">
      <c r="E963" s="357"/>
      <c r="F963" s="357"/>
    </row>
    <row r="964" spans="5:6" customFormat="1" x14ac:dyDescent="0.25">
      <c r="E964" s="357"/>
      <c r="F964" s="357"/>
    </row>
    <row r="965" spans="5:6" customFormat="1" x14ac:dyDescent="0.25">
      <c r="E965" s="357"/>
      <c r="F965" s="357"/>
    </row>
    <row r="966" spans="5:6" customFormat="1" x14ac:dyDescent="0.25">
      <c r="E966" s="357"/>
      <c r="F966" s="357"/>
    </row>
    <row r="967" spans="5:6" customFormat="1" x14ac:dyDescent="0.25">
      <c r="E967" s="357"/>
      <c r="F967" s="357"/>
    </row>
    <row r="968" spans="5:6" customFormat="1" x14ac:dyDescent="0.25">
      <c r="E968" s="357"/>
      <c r="F968" s="357"/>
    </row>
    <row r="969" spans="5:6" customFormat="1" x14ac:dyDescent="0.25">
      <c r="E969" s="357"/>
      <c r="F969" s="357"/>
    </row>
    <row r="970" spans="5:6" customFormat="1" x14ac:dyDescent="0.25">
      <c r="E970" s="357"/>
      <c r="F970" s="357"/>
    </row>
    <row r="971" spans="5:6" customFormat="1" x14ac:dyDescent="0.25">
      <c r="E971" s="357"/>
      <c r="F971" s="357"/>
    </row>
    <row r="972" spans="5:6" customFormat="1" x14ac:dyDescent="0.25">
      <c r="E972" s="357"/>
      <c r="F972" s="357"/>
    </row>
    <row r="973" spans="5:6" customFormat="1" x14ac:dyDescent="0.25">
      <c r="E973" s="357"/>
      <c r="F973" s="357"/>
    </row>
    <row r="974" spans="5:6" customFormat="1" x14ac:dyDescent="0.25">
      <c r="E974" s="357"/>
      <c r="F974" s="357"/>
    </row>
    <row r="975" spans="5:6" customFormat="1" x14ac:dyDescent="0.25">
      <c r="E975" s="357"/>
      <c r="F975" s="357"/>
    </row>
    <row r="976" spans="5:6" customFormat="1" x14ac:dyDescent="0.25">
      <c r="E976" s="357"/>
      <c r="F976" s="357"/>
    </row>
    <row r="977" spans="5:6" customFormat="1" x14ac:dyDescent="0.25">
      <c r="E977" s="357"/>
      <c r="F977" s="357"/>
    </row>
    <row r="978" spans="5:6" customFormat="1" x14ac:dyDescent="0.25">
      <c r="E978" s="357"/>
      <c r="F978" s="357"/>
    </row>
    <row r="979" spans="5:6" customFormat="1" x14ac:dyDescent="0.25">
      <c r="E979" s="357"/>
      <c r="F979" s="357"/>
    </row>
    <row r="980" spans="5:6" customFormat="1" x14ac:dyDescent="0.25">
      <c r="E980" s="357"/>
      <c r="F980" s="357"/>
    </row>
    <row r="981" spans="5:6" customFormat="1" x14ac:dyDescent="0.25">
      <c r="E981" s="357"/>
      <c r="F981" s="357"/>
    </row>
    <row r="982" spans="5:6" customFormat="1" x14ac:dyDescent="0.25">
      <c r="E982" s="357"/>
      <c r="F982" s="357"/>
    </row>
    <row r="983" spans="5:6" customFormat="1" x14ac:dyDescent="0.25">
      <c r="E983" s="357"/>
      <c r="F983" s="357"/>
    </row>
    <row r="984" spans="5:6" customFormat="1" x14ac:dyDescent="0.25">
      <c r="E984" s="357"/>
      <c r="F984" s="357"/>
    </row>
    <row r="985" spans="5:6" customFormat="1" x14ac:dyDescent="0.25">
      <c r="E985" s="357"/>
      <c r="F985" s="357"/>
    </row>
    <row r="986" spans="5:6" customFormat="1" x14ac:dyDescent="0.25">
      <c r="E986" s="357"/>
      <c r="F986" s="357"/>
    </row>
    <row r="987" spans="5:6" customFormat="1" x14ac:dyDescent="0.25">
      <c r="E987" s="357"/>
      <c r="F987" s="357"/>
    </row>
    <row r="988" spans="5:6" customFormat="1" x14ac:dyDescent="0.25">
      <c r="E988" s="357"/>
      <c r="F988" s="357"/>
    </row>
    <row r="989" spans="5:6" customFormat="1" x14ac:dyDescent="0.25">
      <c r="E989" s="357"/>
      <c r="F989" s="357"/>
    </row>
    <row r="990" spans="5:6" customFormat="1" x14ac:dyDescent="0.25">
      <c r="E990" s="357"/>
      <c r="F990" s="357"/>
    </row>
    <row r="991" spans="5:6" customFormat="1" x14ac:dyDescent="0.25">
      <c r="E991" s="357"/>
      <c r="F991" s="357"/>
    </row>
    <row r="992" spans="5:6" customFormat="1" x14ac:dyDescent="0.25">
      <c r="E992" s="357"/>
      <c r="F992" s="357"/>
    </row>
    <row r="993" spans="5:6" customFormat="1" x14ac:dyDescent="0.25">
      <c r="E993" s="357"/>
      <c r="F993" s="357"/>
    </row>
    <row r="994" spans="5:6" customFormat="1" x14ac:dyDescent="0.25">
      <c r="E994" s="357"/>
      <c r="F994" s="357"/>
    </row>
    <row r="995" spans="5:6" customFormat="1" x14ac:dyDescent="0.25">
      <c r="E995" s="357"/>
      <c r="F995" s="357"/>
    </row>
    <row r="996" spans="5:6" customFormat="1" x14ac:dyDescent="0.25">
      <c r="E996" s="357"/>
      <c r="F996" s="357"/>
    </row>
    <row r="997" spans="5:6" customFormat="1" x14ac:dyDescent="0.25">
      <c r="E997" s="357"/>
      <c r="F997" s="357"/>
    </row>
    <row r="998" spans="5:6" customFormat="1" x14ac:dyDescent="0.25">
      <c r="E998" s="357"/>
      <c r="F998" s="357"/>
    </row>
    <row r="999" spans="5:6" customFormat="1" x14ac:dyDescent="0.25">
      <c r="E999" s="357"/>
      <c r="F999" s="357"/>
    </row>
    <row r="1000" spans="5:6" customFormat="1" x14ac:dyDescent="0.25">
      <c r="E1000" s="357"/>
      <c r="F1000" s="357"/>
    </row>
    <row r="1001" spans="5:6" customFormat="1" x14ac:dyDescent="0.25">
      <c r="E1001" s="357"/>
      <c r="F1001" s="357"/>
    </row>
    <row r="1002" spans="5:6" customFormat="1" x14ac:dyDescent="0.25">
      <c r="E1002" s="357"/>
      <c r="F1002" s="357"/>
    </row>
    <row r="1003" spans="5:6" customFormat="1" x14ac:dyDescent="0.25">
      <c r="E1003" s="357"/>
      <c r="F1003" s="357"/>
    </row>
    <row r="1004" spans="5:6" customFormat="1" x14ac:dyDescent="0.25">
      <c r="E1004" s="357"/>
      <c r="F1004" s="357"/>
    </row>
    <row r="1005" spans="5:6" customFormat="1" x14ac:dyDescent="0.25">
      <c r="E1005" s="357"/>
      <c r="F1005" s="357"/>
    </row>
    <row r="1006" spans="5:6" customFormat="1" x14ac:dyDescent="0.25">
      <c r="E1006" s="357"/>
      <c r="F1006" s="357"/>
    </row>
    <row r="1007" spans="5:6" customFormat="1" x14ac:dyDescent="0.25">
      <c r="E1007" s="357"/>
      <c r="F1007" s="357"/>
    </row>
    <row r="1008" spans="5:6" customFormat="1" x14ac:dyDescent="0.25">
      <c r="E1008" s="357"/>
      <c r="F1008" s="357"/>
    </row>
    <row r="1009" spans="5:6" customFormat="1" x14ac:dyDescent="0.25">
      <c r="E1009" s="357"/>
      <c r="F1009" s="357"/>
    </row>
    <row r="1010" spans="5:6" customFormat="1" x14ac:dyDescent="0.25">
      <c r="E1010" s="357"/>
      <c r="F1010" s="357"/>
    </row>
    <row r="1011" spans="5:6" customFormat="1" x14ac:dyDescent="0.25">
      <c r="E1011" s="357"/>
      <c r="F1011" s="357"/>
    </row>
    <row r="1012" spans="5:6" customFormat="1" x14ac:dyDescent="0.25">
      <c r="E1012" s="357"/>
      <c r="F1012" s="357"/>
    </row>
    <row r="1013" spans="5:6" customFormat="1" x14ac:dyDescent="0.25">
      <c r="E1013" s="357"/>
      <c r="F1013" s="357"/>
    </row>
    <row r="1014" spans="5:6" customFormat="1" x14ac:dyDescent="0.25">
      <c r="E1014" s="357"/>
      <c r="F1014" s="357"/>
    </row>
    <row r="1015" spans="5:6" customFormat="1" x14ac:dyDescent="0.25">
      <c r="E1015" s="357"/>
      <c r="F1015" s="357"/>
    </row>
    <row r="1016" spans="5:6" customFormat="1" x14ac:dyDescent="0.25">
      <c r="E1016" s="357"/>
      <c r="F1016" s="357"/>
    </row>
    <row r="1017" spans="5:6" customFormat="1" x14ac:dyDescent="0.25">
      <c r="E1017" s="357"/>
      <c r="F1017" s="357"/>
    </row>
    <row r="1018" spans="5:6" customFormat="1" x14ac:dyDescent="0.25">
      <c r="E1018" s="357"/>
      <c r="F1018" s="357"/>
    </row>
    <row r="1019" spans="5:6" customFormat="1" x14ac:dyDescent="0.25">
      <c r="E1019" s="357"/>
      <c r="F1019" s="357"/>
    </row>
    <row r="1020" spans="5:6" customFormat="1" x14ac:dyDescent="0.25">
      <c r="E1020" s="357"/>
      <c r="F1020" s="357"/>
    </row>
    <row r="1021" spans="5:6" customFormat="1" x14ac:dyDescent="0.25">
      <c r="E1021" s="357"/>
      <c r="F1021" s="357"/>
    </row>
    <row r="1022" spans="5:6" customFormat="1" x14ac:dyDescent="0.25">
      <c r="E1022" s="357"/>
      <c r="F1022" s="357"/>
    </row>
    <row r="1023" spans="5:6" customFormat="1" x14ac:dyDescent="0.25">
      <c r="E1023" s="357"/>
      <c r="F1023" s="357"/>
    </row>
    <row r="1024" spans="5:6" customFormat="1" x14ac:dyDescent="0.25">
      <c r="E1024" s="357"/>
      <c r="F1024" s="357"/>
    </row>
    <row r="1025" spans="5:6" customFormat="1" x14ac:dyDescent="0.25">
      <c r="E1025" s="357"/>
      <c r="F1025" s="357"/>
    </row>
    <row r="1026" spans="5:6" customFormat="1" x14ac:dyDescent="0.25">
      <c r="E1026" s="357"/>
      <c r="F1026" s="357"/>
    </row>
    <row r="1027" spans="5:6" customFormat="1" x14ac:dyDescent="0.25">
      <c r="E1027" s="357"/>
      <c r="F1027" s="357"/>
    </row>
    <row r="1028" spans="5:6" customFormat="1" x14ac:dyDescent="0.25">
      <c r="E1028" s="357"/>
      <c r="F1028" s="357"/>
    </row>
    <row r="1029" spans="5:6" customFormat="1" x14ac:dyDescent="0.25">
      <c r="E1029" s="357"/>
      <c r="F1029" s="357"/>
    </row>
    <row r="1030" spans="5:6" customFormat="1" x14ac:dyDescent="0.25">
      <c r="E1030" s="357"/>
      <c r="F1030" s="357"/>
    </row>
    <row r="1031" spans="5:6" customFormat="1" x14ac:dyDescent="0.25">
      <c r="E1031" s="357"/>
      <c r="F1031" s="357"/>
    </row>
    <row r="1032" spans="5:6" customFormat="1" x14ac:dyDescent="0.25">
      <c r="E1032" s="357"/>
      <c r="F1032" s="357"/>
    </row>
    <row r="1033" spans="5:6" customFormat="1" x14ac:dyDescent="0.25">
      <c r="E1033" s="357"/>
      <c r="F1033" s="357"/>
    </row>
    <row r="1034" spans="5:6" customFormat="1" x14ac:dyDescent="0.25">
      <c r="E1034" s="357"/>
      <c r="F1034" s="357"/>
    </row>
    <row r="1035" spans="5:6" customFormat="1" x14ac:dyDescent="0.25">
      <c r="E1035" s="357"/>
      <c r="F1035" s="357"/>
    </row>
    <row r="1036" spans="5:6" customFormat="1" x14ac:dyDescent="0.25">
      <c r="E1036" s="357"/>
      <c r="F1036" s="357"/>
    </row>
    <row r="1037" spans="5:6" customFormat="1" x14ac:dyDescent="0.25">
      <c r="E1037" s="357"/>
      <c r="F1037" s="357"/>
    </row>
    <row r="1038" spans="5:6" customFormat="1" x14ac:dyDescent="0.25">
      <c r="E1038" s="357"/>
      <c r="F1038" s="357"/>
    </row>
    <row r="1039" spans="5:6" customFormat="1" x14ac:dyDescent="0.25">
      <c r="E1039" s="357"/>
      <c r="F1039" s="357"/>
    </row>
    <row r="1040" spans="5:6" customFormat="1" x14ac:dyDescent="0.25">
      <c r="E1040" s="357"/>
      <c r="F1040" s="357"/>
    </row>
    <row r="1041" spans="5:6" customFormat="1" x14ac:dyDescent="0.25">
      <c r="E1041" s="357"/>
      <c r="F1041" s="357"/>
    </row>
    <row r="1042" spans="5:6" customFormat="1" x14ac:dyDescent="0.25">
      <c r="E1042" s="357"/>
      <c r="F1042" s="357"/>
    </row>
    <row r="1043" spans="5:6" customFormat="1" x14ac:dyDescent="0.25">
      <c r="E1043" s="357"/>
      <c r="F1043" s="357"/>
    </row>
    <row r="1044" spans="5:6" customFormat="1" x14ac:dyDescent="0.25">
      <c r="E1044" s="357"/>
      <c r="F1044" s="357"/>
    </row>
    <row r="1045" spans="5:6" customFormat="1" x14ac:dyDescent="0.25">
      <c r="E1045" s="357"/>
      <c r="F1045" s="357"/>
    </row>
    <row r="1046" spans="5:6" customFormat="1" x14ac:dyDescent="0.25">
      <c r="E1046" s="357"/>
      <c r="F1046" s="357"/>
    </row>
    <row r="1047" spans="5:6" customFormat="1" x14ac:dyDescent="0.25">
      <c r="E1047" s="357"/>
      <c r="F1047" s="357"/>
    </row>
    <row r="1048" spans="5:6" customFormat="1" x14ac:dyDescent="0.25">
      <c r="E1048" s="357"/>
      <c r="F1048" s="357"/>
    </row>
    <row r="1049" spans="5:6" customFormat="1" x14ac:dyDescent="0.25">
      <c r="E1049" s="357"/>
      <c r="F1049" s="357"/>
    </row>
    <row r="1050" spans="5:6" customFormat="1" x14ac:dyDescent="0.25">
      <c r="E1050" s="357"/>
      <c r="F1050" s="357"/>
    </row>
    <row r="1051" spans="5:6" customFormat="1" x14ac:dyDescent="0.25">
      <c r="E1051" s="357"/>
      <c r="F1051" s="357"/>
    </row>
    <row r="1052" spans="5:6" customFormat="1" x14ac:dyDescent="0.25">
      <c r="E1052" s="357"/>
      <c r="F1052" s="357"/>
    </row>
    <row r="1053" spans="5:6" customFormat="1" x14ac:dyDescent="0.25">
      <c r="E1053" s="357"/>
      <c r="F1053" s="357"/>
    </row>
    <row r="1054" spans="5:6" customFormat="1" x14ac:dyDescent="0.25">
      <c r="E1054" s="357"/>
      <c r="F1054" s="357"/>
    </row>
    <row r="1055" spans="5:6" customFormat="1" x14ac:dyDescent="0.25">
      <c r="E1055" s="357"/>
      <c r="F1055" s="357"/>
    </row>
    <row r="1056" spans="5:6" customFormat="1" x14ac:dyDescent="0.25">
      <c r="E1056" s="357"/>
      <c r="F1056" s="357"/>
    </row>
    <row r="1057" spans="5:6" customFormat="1" x14ac:dyDescent="0.25">
      <c r="E1057" s="357"/>
      <c r="F1057" s="357"/>
    </row>
    <row r="1058" spans="5:6" customFormat="1" x14ac:dyDescent="0.25">
      <c r="E1058" s="357"/>
      <c r="F1058" s="357"/>
    </row>
    <row r="1059" spans="5:6" customFormat="1" x14ac:dyDescent="0.25">
      <c r="E1059" s="357"/>
      <c r="F1059" s="357"/>
    </row>
    <row r="1060" spans="5:6" customFormat="1" x14ac:dyDescent="0.25">
      <c r="E1060" s="357"/>
      <c r="F1060" s="357"/>
    </row>
    <row r="1061" spans="5:6" customFormat="1" x14ac:dyDescent="0.25">
      <c r="E1061" s="357"/>
      <c r="F1061" s="357"/>
    </row>
    <row r="1062" spans="5:6" customFormat="1" x14ac:dyDescent="0.25">
      <c r="E1062" s="357"/>
      <c r="F1062" s="357"/>
    </row>
    <row r="1063" spans="5:6" customFormat="1" x14ac:dyDescent="0.25">
      <c r="E1063" s="357"/>
      <c r="F1063" s="357"/>
    </row>
    <row r="1064" spans="5:6" customFormat="1" x14ac:dyDescent="0.25">
      <c r="E1064" s="357"/>
      <c r="F1064" s="357"/>
    </row>
    <row r="1065" spans="5:6" customFormat="1" x14ac:dyDescent="0.25">
      <c r="E1065" s="357"/>
      <c r="F1065" s="357"/>
    </row>
    <row r="1066" spans="5:6" customFormat="1" x14ac:dyDescent="0.25">
      <c r="E1066" s="357"/>
      <c r="F1066" s="357"/>
    </row>
    <row r="1067" spans="5:6" customFormat="1" x14ac:dyDescent="0.25">
      <c r="E1067" s="357"/>
      <c r="F1067" s="357"/>
    </row>
    <row r="1068" spans="5:6" customFormat="1" x14ac:dyDescent="0.25">
      <c r="E1068" s="357"/>
      <c r="F1068" s="357"/>
    </row>
    <row r="1069" spans="5:6" customFormat="1" x14ac:dyDescent="0.25">
      <c r="E1069" s="357"/>
      <c r="F1069" s="357"/>
    </row>
    <row r="1070" spans="5:6" customFormat="1" x14ac:dyDescent="0.25">
      <c r="E1070" s="357"/>
      <c r="F1070" s="357"/>
    </row>
    <row r="1071" spans="5:6" customFormat="1" x14ac:dyDescent="0.25">
      <c r="E1071" s="357"/>
      <c r="F1071" s="357"/>
    </row>
    <row r="1072" spans="5:6" customFormat="1" x14ac:dyDescent="0.25">
      <c r="E1072" s="357"/>
      <c r="F1072" s="357"/>
    </row>
    <row r="1073" spans="5:6" customFormat="1" x14ac:dyDescent="0.25">
      <c r="E1073" s="357"/>
      <c r="F1073" s="357"/>
    </row>
    <row r="1074" spans="5:6" customFormat="1" x14ac:dyDescent="0.25">
      <c r="E1074" s="357"/>
      <c r="F1074" s="357"/>
    </row>
    <row r="1075" spans="5:6" customFormat="1" x14ac:dyDescent="0.25">
      <c r="E1075" s="357"/>
      <c r="F1075" s="357"/>
    </row>
    <row r="1076" spans="5:6" customFormat="1" x14ac:dyDescent="0.25">
      <c r="E1076" s="357"/>
      <c r="F1076" s="357"/>
    </row>
    <row r="1077" spans="5:6" customFormat="1" x14ac:dyDescent="0.25">
      <c r="E1077" s="357"/>
      <c r="F1077" s="357"/>
    </row>
    <row r="1078" spans="5:6" customFormat="1" x14ac:dyDescent="0.25">
      <c r="E1078" s="357"/>
      <c r="F1078" s="357"/>
    </row>
    <row r="1079" spans="5:6" customFormat="1" x14ac:dyDescent="0.25">
      <c r="E1079" s="357"/>
      <c r="F1079" s="357"/>
    </row>
    <row r="1080" spans="5:6" customFormat="1" x14ac:dyDescent="0.25">
      <c r="E1080" s="357"/>
      <c r="F1080" s="357"/>
    </row>
    <row r="1081" spans="5:6" customFormat="1" x14ac:dyDescent="0.25">
      <c r="E1081" s="357"/>
      <c r="F1081" s="357"/>
    </row>
    <row r="1082" spans="5:6" customFormat="1" x14ac:dyDescent="0.25">
      <c r="E1082" s="357"/>
      <c r="F1082" s="357"/>
    </row>
    <row r="1083" spans="5:6" customFormat="1" x14ac:dyDescent="0.25">
      <c r="E1083" s="357"/>
      <c r="F1083" s="357"/>
    </row>
    <row r="1084" spans="5:6" customFormat="1" x14ac:dyDescent="0.25">
      <c r="E1084" s="357"/>
      <c r="F1084" s="357"/>
    </row>
    <row r="1085" spans="5:6" customFormat="1" x14ac:dyDescent="0.25">
      <c r="E1085" s="357"/>
      <c r="F1085" s="357"/>
    </row>
    <row r="1086" spans="5:6" customFormat="1" x14ac:dyDescent="0.25">
      <c r="E1086" s="357"/>
      <c r="F1086" s="357"/>
    </row>
    <row r="1087" spans="5:6" customFormat="1" x14ac:dyDescent="0.25">
      <c r="E1087" s="357"/>
      <c r="F1087" s="357"/>
    </row>
    <row r="1088" spans="5:6" customFormat="1" x14ac:dyDescent="0.25">
      <c r="E1088" s="357"/>
      <c r="F1088" s="357"/>
    </row>
    <row r="1089" spans="5:6" customFormat="1" x14ac:dyDescent="0.25">
      <c r="E1089" s="357"/>
      <c r="F1089" s="357"/>
    </row>
    <row r="1090" spans="5:6" customFormat="1" x14ac:dyDescent="0.25">
      <c r="E1090" s="357"/>
      <c r="F1090" s="357"/>
    </row>
    <row r="1091" spans="5:6" customFormat="1" x14ac:dyDescent="0.25">
      <c r="E1091" s="357"/>
      <c r="F1091" s="357"/>
    </row>
    <row r="1092" spans="5:6" customFormat="1" x14ac:dyDescent="0.25">
      <c r="E1092" s="357"/>
      <c r="F1092" s="357"/>
    </row>
    <row r="1093" spans="5:6" customFormat="1" x14ac:dyDescent="0.25">
      <c r="E1093" s="357"/>
      <c r="F1093" s="357"/>
    </row>
    <row r="1094" spans="5:6" customFormat="1" x14ac:dyDescent="0.25">
      <c r="E1094" s="357"/>
      <c r="F1094" s="357"/>
    </row>
    <row r="1095" spans="5:6" customFormat="1" x14ac:dyDescent="0.25">
      <c r="E1095" s="357"/>
      <c r="F1095" s="357"/>
    </row>
    <row r="1096" spans="5:6" customFormat="1" x14ac:dyDescent="0.25">
      <c r="E1096" s="357"/>
      <c r="F1096" s="357"/>
    </row>
    <row r="1097" spans="5:6" customFormat="1" x14ac:dyDescent="0.25">
      <c r="E1097" s="357"/>
      <c r="F1097" s="357"/>
    </row>
    <row r="1098" spans="5:6" customFormat="1" x14ac:dyDescent="0.25">
      <c r="E1098" s="357"/>
      <c r="F1098" s="357"/>
    </row>
    <row r="1099" spans="5:6" customFormat="1" x14ac:dyDescent="0.25">
      <c r="E1099" s="357"/>
      <c r="F1099" s="357"/>
    </row>
    <row r="1100" spans="5:6" customFormat="1" x14ac:dyDescent="0.25">
      <c r="E1100" s="357"/>
      <c r="F1100" s="357"/>
    </row>
    <row r="1101" spans="5:6" customFormat="1" x14ac:dyDescent="0.25">
      <c r="E1101" s="357"/>
      <c r="F1101" s="357"/>
    </row>
    <row r="1102" spans="5:6" customFormat="1" x14ac:dyDescent="0.25">
      <c r="E1102" s="357"/>
      <c r="F1102" s="357"/>
    </row>
    <row r="1103" spans="5:6" customFormat="1" x14ac:dyDescent="0.25">
      <c r="E1103" s="357"/>
      <c r="F1103" s="357"/>
    </row>
    <row r="1104" spans="5:6" customFormat="1" x14ac:dyDescent="0.25">
      <c r="E1104" s="357"/>
      <c r="F1104" s="357"/>
    </row>
    <row r="1105" spans="5:6" customFormat="1" x14ac:dyDescent="0.25">
      <c r="E1105" s="357"/>
      <c r="F1105" s="357"/>
    </row>
    <row r="1106" spans="5:6" customFormat="1" x14ac:dyDescent="0.25">
      <c r="E1106" s="357"/>
      <c r="F1106" s="357"/>
    </row>
    <row r="1107" spans="5:6" customFormat="1" x14ac:dyDescent="0.25">
      <c r="E1107" s="357"/>
      <c r="F1107" s="357"/>
    </row>
    <row r="1108" spans="5:6" customFormat="1" x14ac:dyDescent="0.25">
      <c r="E1108" s="357"/>
      <c r="F1108" s="357"/>
    </row>
    <row r="1109" spans="5:6" customFormat="1" x14ac:dyDescent="0.25">
      <c r="E1109" s="357"/>
      <c r="F1109" s="357"/>
    </row>
    <row r="1110" spans="5:6" customFormat="1" x14ac:dyDescent="0.25">
      <c r="E1110" s="357"/>
      <c r="F1110" s="357"/>
    </row>
    <row r="1111" spans="5:6" customFormat="1" x14ac:dyDescent="0.25">
      <c r="E1111" s="357"/>
      <c r="F1111" s="357"/>
    </row>
    <row r="1112" spans="5:6" customFormat="1" x14ac:dyDescent="0.25">
      <c r="E1112" s="357"/>
      <c r="F1112" s="357"/>
    </row>
    <row r="1113" spans="5:6" customFormat="1" x14ac:dyDescent="0.25">
      <c r="E1113" s="357"/>
      <c r="F1113" s="357"/>
    </row>
    <row r="1114" spans="5:6" customFormat="1" x14ac:dyDescent="0.25">
      <c r="E1114" s="357"/>
      <c r="F1114" s="357"/>
    </row>
    <row r="1115" spans="5:6" customFormat="1" x14ac:dyDescent="0.25">
      <c r="E1115" s="357"/>
      <c r="F1115" s="357"/>
    </row>
    <row r="1116" spans="5:6" customFormat="1" x14ac:dyDescent="0.25">
      <c r="E1116" s="357"/>
      <c r="F1116" s="357"/>
    </row>
    <row r="1117" spans="5:6" customFormat="1" x14ac:dyDescent="0.25">
      <c r="E1117" s="357"/>
      <c r="F1117" s="357"/>
    </row>
    <row r="1118" spans="5:6" customFormat="1" x14ac:dyDescent="0.25">
      <c r="E1118" s="357"/>
      <c r="F1118" s="357"/>
    </row>
    <row r="1119" spans="5:6" customFormat="1" x14ac:dyDescent="0.25">
      <c r="E1119" s="357"/>
      <c r="F1119" s="357"/>
    </row>
    <row r="1120" spans="5:6" customFormat="1" x14ac:dyDescent="0.25">
      <c r="E1120" s="357"/>
      <c r="F1120" s="357"/>
    </row>
    <row r="1121" spans="5:6" customFormat="1" x14ac:dyDescent="0.25">
      <c r="E1121" s="357"/>
      <c r="F1121" s="357"/>
    </row>
    <row r="1122" spans="5:6" customFormat="1" x14ac:dyDescent="0.25">
      <c r="E1122" s="357"/>
      <c r="F1122" s="357"/>
    </row>
    <row r="1123" spans="5:6" customFormat="1" x14ac:dyDescent="0.25">
      <c r="E1123" s="357"/>
      <c r="F1123" s="357"/>
    </row>
    <row r="1124" spans="5:6" customFormat="1" x14ac:dyDescent="0.25">
      <c r="E1124" s="357"/>
      <c r="F1124" s="357"/>
    </row>
    <row r="1125" spans="5:6" customFormat="1" x14ac:dyDescent="0.25">
      <c r="E1125" s="357"/>
      <c r="F1125" s="357"/>
    </row>
    <row r="1126" spans="5:6" customFormat="1" x14ac:dyDescent="0.25">
      <c r="E1126" s="357"/>
      <c r="F1126" s="357"/>
    </row>
    <row r="1127" spans="5:6" customFormat="1" x14ac:dyDescent="0.25">
      <c r="E1127" s="357"/>
      <c r="F1127" s="357"/>
    </row>
    <row r="1128" spans="5:6" customFormat="1" x14ac:dyDescent="0.25">
      <c r="E1128" s="357"/>
      <c r="F1128" s="357"/>
    </row>
    <row r="1129" spans="5:6" customFormat="1" x14ac:dyDescent="0.25">
      <c r="E1129" s="357"/>
      <c r="F1129" s="357"/>
    </row>
    <row r="1130" spans="5:6" customFormat="1" x14ac:dyDescent="0.25">
      <c r="E1130" s="357"/>
      <c r="F1130" s="357"/>
    </row>
    <row r="1131" spans="5:6" customFormat="1" x14ac:dyDescent="0.25">
      <c r="E1131" s="357"/>
      <c r="F1131" s="357"/>
    </row>
    <row r="1132" spans="5:6" customFormat="1" x14ac:dyDescent="0.25">
      <c r="E1132" s="357"/>
      <c r="F1132" s="357"/>
    </row>
    <row r="1133" spans="5:6" customFormat="1" x14ac:dyDescent="0.25">
      <c r="E1133" s="357"/>
      <c r="F1133" s="357"/>
    </row>
    <row r="1134" spans="5:6" customFormat="1" x14ac:dyDescent="0.25">
      <c r="E1134" s="357"/>
      <c r="F1134" s="357"/>
    </row>
    <row r="1135" spans="5:6" customFormat="1" x14ac:dyDescent="0.25">
      <c r="E1135" s="357"/>
      <c r="F1135" s="357"/>
    </row>
    <row r="1136" spans="5:6" customFormat="1" x14ac:dyDescent="0.25">
      <c r="E1136" s="357"/>
      <c r="F1136" s="357"/>
    </row>
    <row r="1137" spans="5:6" customFormat="1" x14ac:dyDescent="0.25">
      <c r="E1137" s="357"/>
      <c r="F1137" s="357"/>
    </row>
    <row r="1138" spans="5:6" customFormat="1" x14ac:dyDescent="0.25">
      <c r="E1138" s="357"/>
      <c r="F1138" s="357"/>
    </row>
    <row r="1139" spans="5:6" customFormat="1" x14ac:dyDescent="0.25">
      <c r="E1139" s="357"/>
      <c r="F1139" s="357"/>
    </row>
    <row r="1140" spans="5:6" customFormat="1" x14ac:dyDescent="0.25">
      <c r="E1140" s="357"/>
      <c r="F1140" s="357"/>
    </row>
    <row r="1141" spans="5:6" customFormat="1" x14ac:dyDescent="0.25">
      <c r="E1141" s="357"/>
      <c r="F1141" s="357"/>
    </row>
    <row r="1142" spans="5:6" customFormat="1" x14ac:dyDescent="0.25">
      <c r="E1142" s="357"/>
      <c r="F1142" s="357"/>
    </row>
    <row r="1143" spans="5:6" customFormat="1" x14ac:dyDescent="0.25">
      <c r="E1143" s="357"/>
      <c r="F1143" s="357"/>
    </row>
    <row r="1144" spans="5:6" customFormat="1" x14ac:dyDescent="0.25">
      <c r="E1144" s="357"/>
      <c r="F1144" s="357"/>
    </row>
    <row r="1145" spans="5:6" customFormat="1" x14ac:dyDescent="0.25">
      <c r="E1145" s="357"/>
      <c r="F1145" s="357"/>
    </row>
    <row r="1146" spans="5:6" customFormat="1" x14ac:dyDescent="0.25">
      <c r="E1146" s="357"/>
      <c r="F1146" s="357"/>
    </row>
    <row r="1147" spans="5:6" customFormat="1" x14ac:dyDescent="0.25">
      <c r="E1147" s="357"/>
      <c r="F1147" s="357"/>
    </row>
    <row r="1148" spans="5:6" customFormat="1" x14ac:dyDescent="0.25">
      <c r="E1148" s="357"/>
      <c r="F1148" s="357"/>
    </row>
    <row r="1149" spans="5:6" customFormat="1" x14ac:dyDescent="0.25">
      <c r="E1149" s="357"/>
      <c r="F1149" s="357"/>
    </row>
    <row r="1150" spans="5:6" customFormat="1" x14ac:dyDescent="0.25">
      <c r="E1150" s="357"/>
      <c r="F1150" s="357"/>
    </row>
    <row r="1151" spans="5:6" customFormat="1" x14ac:dyDescent="0.25">
      <c r="E1151" s="357"/>
      <c r="F1151" s="357"/>
    </row>
    <row r="1152" spans="5:6" customFormat="1" x14ac:dyDescent="0.25">
      <c r="E1152" s="357"/>
      <c r="F1152" s="357"/>
    </row>
    <row r="1153" spans="5:6" customFormat="1" x14ac:dyDescent="0.25">
      <c r="E1153" s="357"/>
      <c r="F1153" s="357"/>
    </row>
    <row r="1154" spans="5:6" customFormat="1" x14ac:dyDescent="0.25">
      <c r="E1154" s="357"/>
      <c r="F1154" s="357"/>
    </row>
    <row r="1155" spans="5:6" customFormat="1" x14ac:dyDescent="0.25">
      <c r="E1155" s="357"/>
      <c r="F1155" s="357"/>
    </row>
    <row r="1156" spans="5:6" customFormat="1" x14ac:dyDescent="0.25">
      <c r="E1156" s="357"/>
      <c r="F1156" s="357"/>
    </row>
    <row r="1157" spans="5:6" customFormat="1" x14ac:dyDescent="0.25">
      <c r="E1157" s="357"/>
      <c r="F1157" s="357"/>
    </row>
    <row r="1158" spans="5:6" customFormat="1" x14ac:dyDescent="0.25">
      <c r="E1158" s="357"/>
      <c r="F1158" s="357"/>
    </row>
    <row r="1159" spans="5:6" customFormat="1" x14ac:dyDescent="0.25">
      <c r="E1159" s="357"/>
      <c r="F1159" s="357"/>
    </row>
    <row r="1160" spans="5:6" customFormat="1" x14ac:dyDescent="0.25">
      <c r="E1160" s="357"/>
      <c r="F1160" s="357"/>
    </row>
    <row r="1161" spans="5:6" customFormat="1" x14ac:dyDescent="0.25">
      <c r="E1161" s="357"/>
      <c r="F1161" s="357"/>
    </row>
    <row r="1162" spans="5:6" customFormat="1" x14ac:dyDescent="0.25">
      <c r="E1162" s="357"/>
      <c r="F1162" s="357"/>
    </row>
    <row r="1163" spans="5:6" customFormat="1" x14ac:dyDescent="0.25">
      <c r="E1163" s="357"/>
      <c r="F1163" s="357"/>
    </row>
    <row r="1164" spans="5:6" customFormat="1" x14ac:dyDescent="0.25">
      <c r="E1164" s="357"/>
      <c r="F1164" s="357"/>
    </row>
    <row r="1165" spans="5:6" customFormat="1" x14ac:dyDescent="0.25">
      <c r="E1165" s="357"/>
      <c r="F1165" s="357"/>
    </row>
    <row r="1166" spans="5:6" customFormat="1" x14ac:dyDescent="0.25">
      <c r="E1166" s="357"/>
      <c r="F1166" s="357"/>
    </row>
    <row r="1167" spans="5:6" customFormat="1" x14ac:dyDescent="0.25">
      <c r="E1167" s="357"/>
      <c r="F1167" s="357"/>
    </row>
    <row r="1168" spans="5:6" customFormat="1" x14ac:dyDescent="0.25">
      <c r="E1168" s="357"/>
      <c r="F1168" s="357"/>
    </row>
    <row r="1169" spans="5:6" customFormat="1" x14ac:dyDescent="0.25">
      <c r="E1169" s="357"/>
      <c r="F1169" s="357"/>
    </row>
    <row r="1170" spans="5:6" customFormat="1" x14ac:dyDescent="0.25">
      <c r="E1170" s="357"/>
      <c r="F1170" s="357"/>
    </row>
    <row r="1171" spans="5:6" customFormat="1" x14ac:dyDescent="0.25">
      <c r="E1171" s="357"/>
      <c r="F1171" s="357"/>
    </row>
    <row r="1172" spans="5:6" customFormat="1" x14ac:dyDescent="0.25">
      <c r="E1172" s="357"/>
      <c r="F1172" s="357"/>
    </row>
    <row r="1173" spans="5:6" customFormat="1" x14ac:dyDescent="0.25">
      <c r="E1173" s="357"/>
      <c r="F1173" s="357"/>
    </row>
    <row r="1174" spans="5:6" customFormat="1" x14ac:dyDescent="0.25">
      <c r="E1174" s="357"/>
      <c r="F1174" s="357"/>
    </row>
    <row r="1175" spans="5:6" customFormat="1" x14ac:dyDescent="0.25">
      <c r="E1175" s="357"/>
      <c r="F1175" s="357"/>
    </row>
    <row r="1176" spans="5:6" customFormat="1" x14ac:dyDescent="0.25">
      <c r="E1176" s="357"/>
      <c r="F1176" s="357"/>
    </row>
    <row r="1177" spans="5:6" customFormat="1" x14ac:dyDescent="0.25">
      <c r="E1177" s="357"/>
      <c r="F1177" s="357"/>
    </row>
    <row r="1178" spans="5:6" customFormat="1" x14ac:dyDescent="0.25">
      <c r="E1178" s="357"/>
      <c r="F1178" s="357"/>
    </row>
    <row r="1179" spans="5:6" customFormat="1" x14ac:dyDescent="0.25">
      <c r="E1179" s="357"/>
      <c r="F1179" s="357"/>
    </row>
    <row r="1180" spans="5:6" customFormat="1" x14ac:dyDescent="0.25">
      <c r="E1180" s="357"/>
      <c r="F1180" s="357"/>
    </row>
    <row r="1181" spans="5:6" customFormat="1" x14ac:dyDescent="0.25">
      <c r="E1181" s="357"/>
      <c r="F1181" s="357"/>
    </row>
    <row r="1182" spans="5:6" customFormat="1" x14ac:dyDescent="0.25">
      <c r="E1182" s="357"/>
      <c r="F1182" s="357"/>
    </row>
    <row r="1183" spans="5:6" customFormat="1" x14ac:dyDescent="0.25">
      <c r="E1183" s="357"/>
      <c r="F1183" s="357"/>
    </row>
    <row r="1184" spans="5:6" customFormat="1" x14ac:dyDescent="0.25">
      <c r="E1184" s="357"/>
      <c r="F1184" s="357"/>
    </row>
    <row r="1185" spans="5:6" customFormat="1" x14ac:dyDescent="0.25">
      <c r="E1185" s="357"/>
      <c r="F1185" s="357"/>
    </row>
    <row r="1186" spans="5:6" customFormat="1" x14ac:dyDescent="0.25">
      <c r="E1186" s="357"/>
      <c r="F1186" s="357"/>
    </row>
    <row r="1187" spans="5:6" customFormat="1" x14ac:dyDescent="0.25">
      <c r="E1187" s="357"/>
      <c r="F1187" s="357"/>
    </row>
    <row r="1188" spans="5:6" customFormat="1" x14ac:dyDescent="0.25">
      <c r="E1188" s="357"/>
      <c r="F1188" s="357"/>
    </row>
    <row r="1189" spans="5:6" customFormat="1" x14ac:dyDescent="0.25">
      <c r="E1189" s="357"/>
      <c r="F1189" s="357"/>
    </row>
    <row r="1190" spans="5:6" customFormat="1" x14ac:dyDescent="0.25">
      <c r="E1190" s="357"/>
      <c r="F1190" s="357"/>
    </row>
    <row r="1191" spans="5:6" customFormat="1" x14ac:dyDescent="0.25">
      <c r="E1191" s="357"/>
      <c r="F1191" s="357"/>
    </row>
    <row r="1192" spans="5:6" customFormat="1" x14ac:dyDescent="0.25">
      <c r="E1192" s="357"/>
      <c r="F1192" s="357"/>
    </row>
    <row r="1193" spans="5:6" customFormat="1" x14ac:dyDescent="0.25">
      <c r="E1193" s="357"/>
      <c r="F1193" s="357"/>
    </row>
    <row r="1194" spans="5:6" customFormat="1" x14ac:dyDescent="0.25">
      <c r="E1194" s="357"/>
      <c r="F1194" s="357"/>
    </row>
    <row r="1195" spans="5:6" customFormat="1" x14ac:dyDescent="0.25">
      <c r="E1195" s="357"/>
      <c r="F1195" s="357"/>
    </row>
    <row r="1196" spans="5:6" customFormat="1" x14ac:dyDescent="0.25">
      <c r="E1196" s="357"/>
      <c r="F1196" s="357"/>
    </row>
    <row r="1197" spans="5:6" customFormat="1" x14ac:dyDescent="0.25">
      <c r="E1197" s="357"/>
      <c r="F1197" s="357"/>
    </row>
    <row r="1198" spans="5:6" customFormat="1" x14ac:dyDescent="0.25">
      <c r="E1198" s="357"/>
      <c r="F1198" s="357"/>
    </row>
    <row r="1199" spans="5:6" customFormat="1" x14ac:dyDescent="0.25">
      <c r="E1199" s="357"/>
      <c r="F1199" s="357"/>
    </row>
    <row r="1200" spans="5:6" customFormat="1" x14ac:dyDescent="0.25">
      <c r="E1200" s="357"/>
      <c r="F1200" s="357"/>
    </row>
    <row r="1201" spans="5:6" customFormat="1" x14ac:dyDescent="0.25">
      <c r="E1201" s="357"/>
      <c r="F1201" s="357"/>
    </row>
    <row r="1202" spans="5:6" customFormat="1" x14ac:dyDescent="0.25">
      <c r="E1202" s="357"/>
      <c r="F1202" s="357"/>
    </row>
    <row r="1203" spans="5:6" customFormat="1" x14ac:dyDescent="0.25">
      <c r="E1203" s="357"/>
      <c r="F1203" s="357"/>
    </row>
    <row r="1204" spans="5:6" customFormat="1" x14ac:dyDescent="0.25">
      <c r="E1204" s="357"/>
      <c r="F1204" s="357"/>
    </row>
    <row r="1205" spans="5:6" customFormat="1" x14ac:dyDescent="0.25">
      <c r="E1205" s="357"/>
      <c r="F1205" s="357"/>
    </row>
    <row r="1206" spans="5:6" customFormat="1" x14ac:dyDescent="0.25">
      <c r="E1206" s="357"/>
      <c r="F1206" s="357"/>
    </row>
    <row r="1207" spans="5:6" customFormat="1" x14ac:dyDescent="0.25">
      <c r="E1207" s="357"/>
      <c r="F1207" s="357"/>
    </row>
    <row r="1208" spans="5:6" customFormat="1" x14ac:dyDescent="0.25">
      <c r="E1208" s="357"/>
      <c r="F1208" s="357"/>
    </row>
    <row r="1209" spans="5:6" customFormat="1" x14ac:dyDescent="0.25">
      <c r="E1209" s="357"/>
      <c r="F1209" s="357"/>
    </row>
    <row r="1210" spans="5:6" customFormat="1" x14ac:dyDescent="0.25">
      <c r="E1210" s="357"/>
      <c r="F1210" s="357"/>
    </row>
    <row r="1211" spans="5:6" customFormat="1" x14ac:dyDescent="0.25">
      <c r="E1211" s="357"/>
      <c r="F1211" s="357"/>
    </row>
    <row r="1212" spans="5:6" customFormat="1" x14ac:dyDescent="0.25">
      <c r="E1212" s="357"/>
      <c r="F1212" s="357"/>
    </row>
    <row r="1213" spans="5:6" customFormat="1" x14ac:dyDescent="0.25">
      <c r="E1213" s="357"/>
      <c r="F1213" s="357"/>
    </row>
    <row r="1214" spans="5:6" customFormat="1" x14ac:dyDescent="0.25">
      <c r="E1214" s="357"/>
      <c r="F1214" s="357"/>
    </row>
    <row r="1215" spans="5:6" customFormat="1" x14ac:dyDescent="0.25">
      <c r="E1215" s="357"/>
      <c r="F1215" s="357"/>
    </row>
    <row r="1216" spans="5:6" customFormat="1" x14ac:dyDescent="0.25">
      <c r="E1216" s="357"/>
      <c r="F1216" s="357"/>
    </row>
    <row r="1217" spans="5:6" customFormat="1" x14ac:dyDescent="0.25">
      <c r="E1217" s="357"/>
      <c r="F1217" s="357"/>
    </row>
    <row r="1218" spans="5:6" customFormat="1" x14ac:dyDescent="0.25">
      <c r="E1218" s="357"/>
      <c r="F1218" s="357"/>
    </row>
    <row r="1219" spans="5:6" customFormat="1" x14ac:dyDescent="0.25">
      <c r="E1219" s="357"/>
      <c r="F1219" s="357"/>
    </row>
    <row r="1220" spans="5:6" customFormat="1" x14ac:dyDescent="0.25">
      <c r="E1220" s="357"/>
      <c r="F1220" s="357"/>
    </row>
    <row r="1221" spans="5:6" customFormat="1" x14ac:dyDescent="0.25">
      <c r="E1221" s="357"/>
      <c r="F1221" s="357"/>
    </row>
    <row r="1222" spans="5:6" customFormat="1" x14ac:dyDescent="0.25">
      <c r="E1222" s="357"/>
      <c r="F1222" s="357"/>
    </row>
    <row r="1223" spans="5:6" customFormat="1" x14ac:dyDescent="0.25">
      <c r="E1223" s="357"/>
      <c r="F1223" s="357"/>
    </row>
    <row r="1224" spans="5:6" customFormat="1" x14ac:dyDescent="0.25">
      <c r="E1224" s="357"/>
      <c r="F1224" s="357"/>
    </row>
    <row r="1225" spans="5:6" customFormat="1" x14ac:dyDescent="0.25">
      <c r="E1225" s="357"/>
      <c r="F1225" s="357"/>
    </row>
    <row r="1226" spans="5:6" customFormat="1" x14ac:dyDescent="0.25">
      <c r="E1226" s="357"/>
      <c r="F1226" s="357"/>
    </row>
    <row r="1227" spans="5:6" customFormat="1" x14ac:dyDescent="0.25">
      <c r="E1227" s="357"/>
      <c r="F1227" s="357"/>
    </row>
    <row r="1228" spans="5:6" customFormat="1" x14ac:dyDescent="0.25">
      <c r="E1228" s="357"/>
      <c r="F1228" s="357"/>
    </row>
    <row r="1229" spans="5:6" customFormat="1" x14ac:dyDescent="0.25">
      <c r="E1229" s="357"/>
      <c r="F1229" s="357"/>
    </row>
    <row r="1230" spans="5:6" customFormat="1" x14ac:dyDescent="0.25">
      <c r="E1230" s="357"/>
      <c r="F1230" s="357"/>
    </row>
    <row r="1231" spans="5:6" customFormat="1" x14ac:dyDescent="0.25">
      <c r="E1231" s="357"/>
      <c r="F1231" s="357"/>
    </row>
    <row r="1232" spans="5:6" customFormat="1" x14ac:dyDescent="0.25">
      <c r="E1232" s="357"/>
      <c r="F1232" s="357"/>
    </row>
    <row r="1233" spans="5:6" customFormat="1" x14ac:dyDescent="0.25">
      <c r="E1233" s="357"/>
      <c r="F1233" s="357"/>
    </row>
    <row r="1234" spans="5:6" customFormat="1" x14ac:dyDescent="0.25">
      <c r="E1234" s="357"/>
      <c r="F1234" s="357"/>
    </row>
    <row r="1235" spans="5:6" customFormat="1" x14ac:dyDescent="0.25">
      <c r="E1235" s="357"/>
      <c r="F1235" s="357"/>
    </row>
    <row r="1236" spans="5:6" customFormat="1" x14ac:dyDescent="0.25">
      <c r="E1236" s="357"/>
      <c r="F1236" s="357"/>
    </row>
    <row r="1237" spans="5:6" customFormat="1" x14ac:dyDescent="0.25">
      <c r="E1237" s="357"/>
      <c r="F1237" s="357"/>
    </row>
    <row r="1238" spans="5:6" customFormat="1" x14ac:dyDescent="0.25">
      <c r="E1238" s="357"/>
      <c r="F1238" s="357"/>
    </row>
    <row r="1239" spans="5:6" customFormat="1" x14ac:dyDescent="0.25">
      <c r="E1239" s="357"/>
      <c r="F1239" s="357"/>
    </row>
    <row r="1240" spans="5:6" customFormat="1" x14ac:dyDescent="0.25">
      <c r="E1240" s="357"/>
      <c r="F1240" s="357"/>
    </row>
    <row r="1241" spans="5:6" customFormat="1" x14ac:dyDescent="0.25">
      <c r="E1241" s="357"/>
      <c r="F1241" s="357"/>
    </row>
    <row r="1242" spans="5:6" customFormat="1" x14ac:dyDescent="0.25">
      <c r="E1242" s="357"/>
      <c r="F1242" s="357"/>
    </row>
    <row r="1243" spans="5:6" customFormat="1" x14ac:dyDescent="0.25">
      <c r="E1243" s="357"/>
      <c r="F1243" s="357"/>
    </row>
    <row r="1244" spans="5:6" customFormat="1" x14ac:dyDescent="0.25">
      <c r="E1244" s="357"/>
      <c r="F1244" s="357"/>
    </row>
    <row r="1245" spans="5:6" customFormat="1" x14ac:dyDescent="0.25">
      <c r="E1245" s="357"/>
      <c r="F1245" s="357"/>
    </row>
    <row r="1246" spans="5:6" customFormat="1" x14ac:dyDescent="0.25">
      <c r="E1246" s="357"/>
      <c r="F1246" s="357"/>
    </row>
    <row r="1247" spans="5:6" customFormat="1" x14ac:dyDescent="0.25">
      <c r="E1247" s="357"/>
      <c r="F1247" s="357"/>
    </row>
    <row r="1248" spans="5:6" customFormat="1" x14ac:dyDescent="0.25">
      <c r="E1248" s="357"/>
      <c r="F1248" s="357"/>
    </row>
    <row r="1249" spans="5:6" customFormat="1" x14ac:dyDescent="0.25">
      <c r="E1249" s="357"/>
      <c r="F1249" s="357"/>
    </row>
    <row r="1250" spans="5:6" customFormat="1" x14ac:dyDescent="0.25">
      <c r="E1250" s="357"/>
      <c r="F1250" s="357"/>
    </row>
    <row r="1251" spans="5:6" customFormat="1" x14ac:dyDescent="0.25">
      <c r="E1251" s="357"/>
      <c r="F1251" s="357"/>
    </row>
    <row r="1252" spans="5:6" customFormat="1" x14ac:dyDescent="0.25">
      <c r="E1252" s="357"/>
      <c r="F1252" s="357"/>
    </row>
    <row r="1253" spans="5:6" customFormat="1" x14ac:dyDescent="0.25">
      <c r="E1253" s="357"/>
      <c r="F1253" s="357"/>
    </row>
    <row r="1254" spans="5:6" customFormat="1" x14ac:dyDescent="0.25">
      <c r="E1254" s="357"/>
      <c r="F1254" s="357"/>
    </row>
    <row r="1255" spans="5:6" customFormat="1" x14ac:dyDescent="0.25">
      <c r="E1255" s="357"/>
      <c r="F1255" s="357"/>
    </row>
    <row r="1256" spans="5:6" customFormat="1" x14ac:dyDescent="0.25">
      <c r="E1256" s="357"/>
      <c r="F1256" s="357"/>
    </row>
    <row r="1257" spans="5:6" customFormat="1" x14ac:dyDescent="0.25">
      <c r="E1257" s="357"/>
      <c r="F1257" s="357"/>
    </row>
    <row r="1258" spans="5:6" customFormat="1" x14ac:dyDescent="0.25">
      <c r="E1258" s="357"/>
      <c r="F1258" s="357"/>
    </row>
    <row r="1259" spans="5:6" customFormat="1" x14ac:dyDescent="0.25">
      <c r="E1259" s="357"/>
      <c r="F1259" s="357"/>
    </row>
    <row r="1260" spans="5:6" customFormat="1" x14ac:dyDescent="0.25">
      <c r="E1260" s="357"/>
      <c r="F1260" s="357"/>
    </row>
    <row r="1261" spans="5:6" customFormat="1" x14ac:dyDescent="0.25">
      <c r="E1261" s="357"/>
      <c r="F1261" s="357"/>
    </row>
    <row r="1262" spans="5:6" customFormat="1" x14ac:dyDescent="0.25">
      <c r="E1262" s="357"/>
      <c r="F1262" s="357"/>
    </row>
    <row r="1263" spans="5:6" customFormat="1" x14ac:dyDescent="0.25">
      <c r="E1263" s="357"/>
      <c r="F1263" s="357"/>
    </row>
    <row r="1264" spans="5:6" customFormat="1" x14ac:dyDescent="0.25">
      <c r="E1264" s="357"/>
      <c r="F1264" s="357"/>
    </row>
    <row r="1265" spans="5:6" customFormat="1" x14ac:dyDescent="0.25">
      <c r="E1265" s="357"/>
      <c r="F1265" s="357"/>
    </row>
    <row r="1266" spans="5:6" customFormat="1" x14ac:dyDescent="0.25">
      <c r="E1266" s="357"/>
      <c r="F1266" s="357"/>
    </row>
    <row r="1267" spans="5:6" customFormat="1" x14ac:dyDescent="0.25">
      <c r="E1267" s="357"/>
      <c r="F1267" s="357"/>
    </row>
    <row r="1268" spans="5:6" customFormat="1" x14ac:dyDescent="0.25">
      <c r="E1268" s="357"/>
      <c r="F1268" s="357"/>
    </row>
    <row r="1269" spans="5:6" customFormat="1" x14ac:dyDescent="0.25">
      <c r="E1269" s="357"/>
      <c r="F1269" s="357"/>
    </row>
    <row r="1270" spans="5:6" customFormat="1" x14ac:dyDescent="0.25">
      <c r="E1270" s="357"/>
      <c r="F1270" s="357"/>
    </row>
    <row r="1271" spans="5:6" customFormat="1" x14ac:dyDescent="0.25">
      <c r="E1271" s="357"/>
      <c r="F1271" s="357"/>
    </row>
    <row r="1272" spans="5:6" customFormat="1" x14ac:dyDescent="0.25">
      <c r="E1272" s="357"/>
      <c r="F1272" s="357"/>
    </row>
    <row r="1273" spans="5:6" customFormat="1" x14ac:dyDescent="0.25">
      <c r="E1273" s="357"/>
      <c r="F1273" s="357"/>
    </row>
    <row r="1274" spans="5:6" customFormat="1" x14ac:dyDescent="0.25">
      <c r="E1274" s="357"/>
      <c r="F1274" s="357"/>
    </row>
    <row r="1275" spans="5:6" customFormat="1" x14ac:dyDescent="0.25">
      <c r="E1275" s="357"/>
      <c r="F1275" s="357"/>
    </row>
    <row r="1276" spans="5:6" customFormat="1" x14ac:dyDescent="0.25">
      <c r="E1276" s="357"/>
      <c r="F1276" s="357"/>
    </row>
    <row r="1277" spans="5:6" customFormat="1" x14ac:dyDescent="0.25">
      <c r="E1277" s="357"/>
      <c r="F1277" s="357"/>
    </row>
    <row r="1278" spans="5:6" customFormat="1" x14ac:dyDescent="0.25">
      <c r="E1278" s="357"/>
      <c r="F1278" s="357"/>
    </row>
    <row r="1279" spans="5:6" customFormat="1" x14ac:dyDescent="0.25">
      <c r="E1279" s="357"/>
      <c r="F1279" s="357"/>
    </row>
    <row r="1280" spans="5:6" customFormat="1" x14ac:dyDescent="0.25">
      <c r="E1280" s="357"/>
      <c r="F1280" s="357"/>
    </row>
    <row r="1281" spans="5:6" customFormat="1" x14ac:dyDescent="0.25">
      <c r="E1281" s="357"/>
      <c r="F1281" s="357"/>
    </row>
    <row r="1282" spans="5:6" customFormat="1" x14ac:dyDescent="0.25">
      <c r="E1282" s="357"/>
      <c r="F1282" s="357"/>
    </row>
    <row r="1283" spans="5:6" customFormat="1" x14ac:dyDescent="0.25">
      <c r="E1283" s="357"/>
      <c r="F1283" s="357"/>
    </row>
    <row r="1284" spans="5:6" customFormat="1" x14ac:dyDescent="0.25">
      <c r="E1284" s="357"/>
      <c r="F1284" s="357"/>
    </row>
    <row r="1285" spans="5:6" customFormat="1" x14ac:dyDescent="0.25">
      <c r="E1285" s="357"/>
      <c r="F1285" s="357"/>
    </row>
    <row r="1286" spans="5:6" customFormat="1" x14ac:dyDescent="0.25">
      <c r="E1286" s="357"/>
      <c r="F1286" s="357"/>
    </row>
    <row r="1287" spans="5:6" customFormat="1" x14ac:dyDescent="0.25">
      <c r="E1287" s="357"/>
      <c r="F1287" s="357"/>
    </row>
    <row r="1288" spans="5:6" customFormat="1" x14ac:dyDescent="0.25">
      <c r="E1288" s="357"/>
      <c r="F1288" s="357"/>
    </row>
    <row r="1289" spans="5:6" customFormat="1" x14ac:dyDescent="0.25">
      <c r="E1289" s="357"/>
      <c r="F1289" s="357"/>
    </row>
    <row r="1290" spans="5:6" customFormat="1" x14ac:dyDescent="0.25">
      <c r="E1290" s="357"/>
      <c r="F1290" s="357"/>
    </row>
    <row r="1291" spans="5:6" customFormat="1" x14ac:dyDescent="0.25">
      <c r="E1291" s="357"/>
      <c r="F1291" s="357"/>
    </row>
    <row r="1292" spans="5:6" customFormat="1" x14ac:dyDescent="0.25">
      <c r="E1292" s="357"/>
      <c r="F1292" s="357"/>
    </row>
    <row r="1293" spans="5:6" customFormat="1" x14ac:dyDescent="0.25">
      <c r="E1293" s="357"/>
      <c r="F1293" s="357"/>
    </row>
    <row r="1294" spans="5:6" customFormat="1" x14ac:dyDescent="0.25">
      <c r="E1294" s="357"/>
      <c r="F1294" s="357"/>
    </row>
    <row r="1295" spans="5:6" customFormat="1" x14ac:dyDescent="0.25">
      <c r="E1295" s="357"/>
      <c r="F1295" s="357"/>
    </row>
    <row r="1296" spans="5:6" customFormat="1" x14ac:dyDescent="0.25">
      <c r="E1296" s="357"/>
      <c r="F1296" s="357"/>
    </row>
    <row r="1297" spans="5:6" customFormat="1" x14ac:dyDescent="0.25">
      <c r="E1297" s="357"/>
      <c r="F1297" s="357"/>
    </row>
    <row r="1298" spans="5:6" customFormat="1" x14ac:dyDescent="0.25">
      <c r="E1298" s="357"/>
      <c r="F1298" s="357"/>
    </row>
    <row r="1299" spans="5:6" customFormat="1" x14ac:dyDescent="0.25">
      <c r="E1299" s="357"/>
      <c r="F1299" s="357"/>
    </row>
    <row r="1300" spans="5:6" customFormat="1" x14ac:dyDescent="0.25">
      <c r="E1300" s="357"/>
      <c r="F1300" s="357"/>
    </row>
    <row r="1301" spans="5:6" customFormat="1" x14ac:dyDescent="0.25">
      <c r="E1301" s="357"/>
      <c r="F1301" s="357"/>
    </row>
    <row r="1302" spans="5:6" customFormat="1" x14ac:dyDescent="0.25">
      <c r="E1302" s="357"/>
      <c r="F1302" s="357"/>
    </row>
    <row r="1303" spans="5:6" customFormat="1" x14ac:dyDescent="0.25">
      <c r="E1303" s="357"/>
      <c r="F1303" s="357"/>
    </row>
    <row r="1304" spans="5:6" customFormat="1" x14ac:dyDescent="0.25">
      <c r="E1304" s="357"/>
      <c r="F1304" s="357"/>
    </row>
    <row r="1305" spans="5:6" customFormat="1" x14ac:dyDescent="0.25">
      <c r="E1305" s="357"/>
      <c r="F1305" s="357"/>
    </row>
    <row r="1306" spans="5:6" customFormat="1" x14ac:dyDescent="0.25">
      <c r="E1306" s="357"/>
      <c r="F1306" s="357"/>
    </row>
    <row r="1307" spans="5:6" customFormat="1" x14ac:dyDescent="0.25">
      <c r="E1307" s="357"/>
      <c r="F1307" s="357"/>
    </row>
    <row r="1308" spans="5:6" customFormat="1" x14ac:dyDescent="0.25">
      <c r="E1308" s="357"/>
      <c r="F1308" s="357"/>
    </row>
    <row r="1309" spans="5:6" customFormat="1" x14ac:dyDescent="0.25">
      <c r="E1309" s="357"/>
      <c r="F1309" s="357"/>
    </row>
    <row r="1310" spans="5:6" customFormat="1" x14ac:dyDescent="0.25">
      <c r="E1310" s="357"/>
      <c r="F1310" s="357"/>
    </row>
    <row r="1311" spans="5:6" customFormat="1" x14ac:dyDescent="0.25">
      <c r="E1311" s="357"/>
      <c r="F1311" s="357"/>
    </row>
    <row r="1312" spans="5:6" customFormat="1" x14ac:dyDescent="0.25">
      <c r="E1312" s="357"/>
      <c r="F1312" s="357"/>
    </row>
    <row r="1313" spans="5:6" customFormat="1" x14ac:dyDescent="0.25">
      <c r="E1313" s="357"/>
      <c r="F1313" s="357"/>
    </row>
    <row r="1314" spans="5:6" customFormat="1" x14ac:dyDescent="0.25">
      <c r="E1314" s="357"/>
      <c r="F1314" s="357"/>
    </row>
    <row r="1315" spans="5:6" customFormat="1" x14ac:dyDescent="0.25">
      <c r="E1315" s="357"/>
      <c r="F1315" s="357"/>
    </row>
    <row r="1316" spans="5:6" customFormat="1" x14ac:dyDescent="0.25">
      <c r="E1316" s="357"/>
      <c r="F1316" s="357"/>
    </row>
    <row r="1317" spans="5:6" customFormat="1" x14ac:dyDescent="0.25">
      <c r="E1317" s="357"/>
      <c r="F1317" s="357"/>
    </row>
    <row r="1318" spans="5:6" customFormat="1" x14ac:dyDescent="0.25">
      <c r="E1318" s="357"/>
      <c r="F1318" s="357"/>
    </row>
    <row r="1319" spans="5:6" customFormat="1" x14ac:dyDescent="0.25">
      <c r="E1319" s="357"/>
      <c r="F1319" s="357"/>
    </row>
    <row r="1320" spans="5:6" customFormat="1" x14ac:dyDescent="0.25">
      <c r="E1320" s="357"/>
      <c r="F1320" s="357"/>
    </row>
    <row r="1321" spans="5:6" customFormat="1" x14ac:dyDescent="0.25">
      <c r="E1321" s="357"/>
      <c r="F1321" s="357"/>
    </row>
    <row r="1322" spans="5:6" customFormat="1" x14ac:dyDescent="0.25">
      <c r="E1322" s="357"/>
      <c r="F1322" s="357"/>
    </row>
    <row r="1323" spans="5:6" customFormat="1" x14ac:dyDescent="0.25">
      <c r="E1323" s="357"/>
      <c r="F1323" s="357"/>
    </row>
    <row r="1324" spans="5:6" customFormat="1" x14ac:dyDescent="0.25">
      <c r="E1324" s="357"/>
      <c r="F1324" s="357"/>
    </row>
    <row r="1325" spans="5:6" customFormat="1" x14ac:dyDescent="0.25">
      <c r="E1325" s="357"/>
      <c r="F1325" s="357"/>
    </row>
    <row r="1326" spans="5:6" customFormat="1" x14ac:dyDescent="0.25">
      <c r="E1326" s="357"/>
      <c r="F1326" s="357"/>
    </row>
    <row r="1327" spans="5:6" customFormat="1" x14ac:dyDescent="0.25">
      <c r="E1327" s="357"/>
      <c r="F1327" s="357"/>
    </row>
    <row r="1328" spans="5:6" customFormat="1" x14ac:dyDescent="0.25">
      <c r="E1328" s="357"/>
      <c r="F1328" s="357"/>
    </row>
    <row r="1329" spans="5:6" customFormat="1" x14ac:dyDescent="0.25">
      <c r="E1329" s="357"/>
      <c r="F1329" s="357"/>
    </row>
    <row r="1330" spans="5:6" customFormat="1" x14ac:dyDescent="0.25">
      <c r="E1330" s="357"/>
      <c r="F1330" s="357"/>
    </row>
    <row r="1331" spans="5:6" customFormat="1" x14ac:dyDescent="0.25">
      <c r="E1331" s="357"/>
      <c r="F1331" s="357"/>
    </row>
    <row r="1332" spans="5:6" customFormat="1" x14ac:dyDescent="0.25">
      <c r="E1332" s="357"/>
      <c r="F1332" s="357"/>
    </row>
    <row r="1333" spans="5:6" customFormat="1" x14ac:dyDescent="0.25">
      <c r="E1333" s="357"/>
      <c r="F1333" s="357"/>
    </row>
    <row r="1334" spans="5:6" customFormat="1" x14ac:dyDescent="0.25">
      <c r="E1334" s="357"/>
      <c r="F1334" s="357"/>
    </row>
    <row r="1335" spans="5:6" customFormat="1" x14ac:dyDescent="0.25">
      <c r="E1335" s="357"/>
      <c r="F1335" s="357"/>
    </row>
    <row r="1336" spans="5:6" customFormat="1" x14ac:dyDescent="0.25">
      <c r="E1336" s="357"/>
      <c r="F1336" s="357"/>
    </row>
    <row r="1337" spans="5:6" customFormat="1" x14ac:dyDescent="0.25">
      <c r="E1337" s="357"/>
      <c r="F1337" s="357"/>
    </row>
    <row r="1338" spans="5:6" customFormat="1" x14ac:dyDescent="0.25">
      <c r="E1338" s="357"/>
      <c r="F1338" s="357"/>
    </row>
    <row r="1339" spans="5:6" customFormat="1" x14ac:dyDescent="0.25">
      <c r="E1339" s="357"/>
      <c r="F1339" s="357"/>
    </row>
    <row r="1340" spans="5:6" customFormat="1" x14ac:dyDescent="0.25">
      <c r="E1340" s="357"/>
      <c r="F1340" s="357"/>
    </row>
    <row r="1341" spans="5:6" customFormat="1" x14ac:dyDescent="0.25">
      <c r="E1341" s="357"/>
      <c r="F1341" s="357"/>
    </row>
    <row r="1342" spans="5:6" customFormat="1" x14ac:dyDescent="0.25">
      <c r="E1342" s="357"/>
      <c r="F1342" s="357"/>
    </row>
    <row r="1343" spans="5:6" customFormat="1" x14ac:dyDescent="0.25">
      <c r="E1343" s="357"/>
      <c r="F1343" s="357"/>
    </row>
    <row r="1344" spans="5:6" customFormat="1" x14ac:dyDescent="0.25">
      <c r="E1344" s="357"/>
      <c r="F1344" s="357"/>
    </row>
    <row r="1345" spans="5:6" customFormat="1" x14ac:dyDescent="0.25">
      <c r="E1345" s="357"/>
      <c r="F1345" s="357"/>
    </row>
    <row r="1346" spans="5:6" customFormat="1" x14ac:dyDescent="0.25">
      <c r="E1346" s="357"/>
      <c r="F1346" s="357"/>
    </row>
    <row r="1347" spans="5:6" customFormat="1" x14ac:dyDescent="0.25">
      <c r="E1347" s="357"/>
      <c r="F1347" s="357"/>
    </row>
    <row r="1348" spans="5:6" customFormat="1" x14ac:dyDescent="0.25">
      <c r="E1348" s="357"/>
      <c r="F1348" s="357"/>
    </row>
    <row r="1349" spans="5:6" customFormat="1" x14ac:dyDescent="0.25">
      <c r="E1349" s="357"/>
      <c r="F1349" s="357"/>
    </row>
    <row r="1350" spans="5:6" customFormat="1" x14ac:dyDescent="0.25">
      <c r="E1350" s="357"/>
      <c r="F1350" s="357"/>
    </row>
    <row r="1351" spans="5:6" customFormat="1" x14ac:dyDescent="0.25">
      <c r="E1351" s="357"/>
      <c r="F1351" s="357"/>
    </row>
    <row r="1352" spans="5:6" customFormat="1" x14ac:dyDescent="0.25">
      <c r="E1352" s="357"/>
      <c r="F1352" s="357"/>
    </row>
    <row r="1353" spans="5:6" customFormat="1" x14ac:dyDescent="0.25">
      <c r="E1353" s="357"/>
      <c r="F1353" s="357"/>
    </row>
    <row r="1354" spans="5:6" customFormat="1" x14ac:dyDescent="0.25">
      <c r="E1354" s="357"/>
      <c r="F1354" s="357"/>
    </row>
    <row r="1355" spans="5:6" customFormat="1" x14ac:dyDescent="0.25">
      <c r="E1355" s="357"/>
      <c r="F1355" s="357"/>
    </row>
    <row r="1356" spans="5:6" customFormat="1" x14ac:dyDescent="0.25">
      <c r="E1356" s="357"/>
      <c r="F1356" s="357"/>
    </row>
    <row r="1357" spans="5:6" customFormat="1" x14ac:dyDescent="0.25">
      <c r="E1357" s="357"/>
      <c r="F1357" s="357"/>
    </row>
    <row r="1358" spans="5:6" customFormat="1" x14ac:dyDescent="0.25">
      <c r="E1358" s="357"/>
      <c r="F1358" s="357"/>
    </row>
    <row r="1359" spans="5:6" customFormat="1" x14ac:dyDescent="0.25">
      <c r="E1359" s="357"/>
      <c r="F1359" s="357"/>
    </row>
    <row r="1360" spans="5:6" customFormat="1" x14ac:dyDescent="0.25">
      <c r="E1360" s="357"/>
      <c r="F1360" s="357"/>
    </row>
    <row r="1361" spans="5:6" customFormat="1" x14ac:dyDescent="0.25">
      <c r="E1361" s="357"/>
      <c r="F1361" s="357"/>
    </row>
    <row r="1362" spans="5:6" customFormat="1" x14ac:dyDescent="0.25">
      <c r="E1362" s="357"/>
      <c r="F1362" s="357"/>
    </row>
    <row r="1363" spans="5:6" customFormat="1" x14ac:dyDescent="0.25">
      <c r="E1363" s="357"/>
      <c r="F1363" s="357"/>
    </row>
    <row r="1364" spans="5:6" customFormat="1" x14ac:dyDescent="0.25">
      <c r="E1364" s="357"/>
      <c r="F1364" s="357"/>
    </row>
    <row r="1365" spans="5:6" customFormat="1" x14ac:dyDescent="0.25">
      <c r="E1365" s="357"/>
      <c r="F1365" s="357"/>
    </row>
    <row r="1366" spans="5:6" customFormat="1" x14ac:dyDescent="0.25">
      <c r="E1366" s="357"/>
      <c r="F1366" s="357"/>
    </row>
    <row r="1367" spans="5:6" customFormat="1" x14ac:dyDescent="0.25">
      <c r="E1367" s="357"/>
      <c r="F1367" s="357"/>
    </row>
    <row r="1368" spans="5:6" customFormat="1" x14ac:dyDescent="0.25">
      <c r="E1368" s="357"/>
      <c r="F1368" s="357"/>
    </row>
    <row r="1369" spans="5:6" customFormat="1" x14ac:dyDescent="0.25">
      <c r="E1369" s="357"/>
      <c r="F1369" s="357"/>
    </row>
    <row r="1370" spans="5:6" customFormat="1" x14ac:dyDescent="0.25">
      <c r="E1370" s="357"/>
      <c r="F1370" s="357"/>
    </row>
    <row r="1371" spans="5:6" customFormat="1" x14ac:dyDescent="0.25">
      <c r="E1371" s="357"/>
      <c r="F1371" s="357"/>
    </row>
    <row r="1372" spans="5:6" customFormat="1" x14ac:dyDescent="0.25">
      <c r="E1372" s="357"/>
      <c r="F1372" s="357"/>
    </row>
    <row r="1373" spans="5:6" customFormat="1" x14ac:dyDescent="0.25">
      <c r="E1373" s="357"/>
      <c r="F1373" s="357"/>
    </row>
    <row r="1374" spans="5:6" customFormat="1" x14ac:dyDescent="0.25">
      <c r="E1374" s="357"/>
      <c r="F1374" s="357"/>
    </row>
    <row r="1375" spans="5:6" customFormat="1" x14ac:dyDescent="0.25">
      <c r="E1375" s="357"/>
      <c r="F1375" s="357"/>
    </row>
    <row r="1376" spans="5:6" customFormat="1" x14ac:dyDescent="0.25">
      <c r="E1376" s="357"/>
      <c r="F1376" s="357"/>
    </row>
    <row r="1377" spans="5:6" customFormat="1" x14ac:dyDescent="0.25">
      <c r="E1377" s="357"/>
      <c r="F1377" s="357"/>
    </row>
    <row r="1378" spans="5:6" customFormat="1" x14ac:dyDescent="0.25">
      <c r="E1378" s="357"/>
      <c r="F1378" s="357"/>
    </row>
    <row r="1379" spans="5:6" customFormat="1" x14ac:dyDescent="0.25">
      <c r="E1379" s="357"/>
      <c r="F1379" s="357"/>
    </row>
    <row r="1380" spans="5:6" customFormat="1" x14ac:dyDescent="0.25">
      <c r="E1380" s="357"/>
      <c r="F1380" s="357"/>
    </row>
    <row r="1381" spans="5:6" customFormat="1" x14ac:dyDescent="0.25">
      <c r="E1381" s="357"/>
      <c r="F1381" s="357"/>
    </row>
    <row r="1382" spans="5:6" customFormat="1" x14ac:dyDescent="0.25">
      <c r="E1382" s="357"/>
      <c r="F1382" s="357"/>
    </row>
    <row r="1383" spans="5:6" customFormat="1" x14ac:dyDescent="0.25">
      <c r="E1383" s="357"/>
      <c r="F1383" s="357"/>
    </row>
    <row r="1384" spans="5:6" customFormat="1" x14ac:dyDescent="0.25">
      <c r="E1384" s="357"/>
      <c r="F1384" s="357"/>
    </row>
    <row r="1385" spans="5:6" customFormat="1" x14ac:dyDescent="0.25">
      <c r="E1385" s="357"/>
      <c r="F1385" s="357"/>
    </row>
    <row r="1386" spans="5:6" customFormat="1" x14ac:dyDescent="0.25">
      <c r="E1386" s="357"/>
      <c r="F1386" s="357"/>
    </row>
    <row r="1387" spans="5:6" customFormat="1" x14ac:dyDescent="0.25">
      <c r="E1387" s="357"/>
      <c r="F1387" s="357"/>
    </row>
    <row r="1388" spans="5:6" customFormat="1" x14ac:dyDescent="0.25">
      <c r="E1388" s="357"/>
      <c r="F1388" s="357"/>
    </row>
    <row r="1389" spans="5:6" customFormat="1" x14ac:dyDescent="0.25">
      <c r="E1389" s="357"/>
      <c r="F1389" s="357"/>
    </row>
    <row r="1390" spans="5:6" customFormat="1" x14ac:dyDescent="0.25">
      <c r="E1390" s="357"/>
      <c r="F1390" s="357"/>
    </row>
    <row r="1391" spans="5:6" customFormat="1" x14ac:dyDescent="0.25">
      <c r="E1391" s="357"/>
      <c r="F1391" s="357"/>
    </row>
    <row r="1392" spans="5:6" customFormat="1" x14ac:dyDescent="0.25">
      <c r="E1392" s="357"/>
      <c r="F1392" s="357"/>
    </row>
    <row r="1393" spans="5:6" customFormat="1" x14ac:dyDescent="0.25">
      <c r="E1393" s="357"/>
      <c r="F1393" s="357"/>
    </row>
    <row r="1394" spans="5:6" customFormat="1" x14ac:dyDescent="0.25">
      <c r="E1394" s="357"/>
      <c r="F1394" s="357"/>
    </row>
    <row r="1395" spans="5:6" customFormat="1" x14ac:dyDescent="0.25">
      <c r="E1395" s="357"/>
      <c r="F1395" s="357"/>
    </row>
    <row r="1396" spans="5:6" customFormat="1" x14ac:dyDescent="0.25">
      <c r="E1396" s="357"/>
      <c r="F1396" s="357"/>
    </row>
    <row r="1397" spans="5:6" customFormat="1" x14ac:dyDescent="0.25">
      <c r="E1397" s="357"/>
      <c r="F1397" s="357"/>
    </row>
    <row r="1398" spans="5:6" customFormat="1" x14ac:dyDescent="0.25">
      <c r="E1398" s="357"/>
      <c r="F1398" s="357"/>
    </row>
    <row r="1399" spans="5:6" customFormat="1" x14ac:dyDescent="0.25">
      <c r="E1399" s="357"/>
      <c r="F1399" s="357"/>
    </row>
    <row r="1400" spans="5:6" customFormat="1" x14ac:dyDescent="0.25">
      <c r="E1400" s="357"/>
      <c r="F1400" s="357"/>
    </row>
    <row r="1401" spans="5:6" customFormat="1" x14ac:dyDescent="0.25">
      <c r="E1401" s="357"/>
      <c r="F1401" s="357"/>
    </row>
    <row r="1402" spans="5:6" customFormat="1" x14ac:dyDescent="0.25">
      <c r="E1402" s="357"/>
      <c r="F1402" s="357"/>
    </row>
    <row r="1403" spans="5:6" customFormat="1" x14ac:dyDescent="0.25">
      <c r="E1403" s="357"/>
      <c r="F1403" s="357"/>
    </row>
    <row r="1404" spans="5:6" customFormat="1" x14ac:dyDescent="0.25">
      <c r="E1404" s="357"/>
      <c r="F1404" s="357"/>
    </row>
    <row r="1405" spans="5:6" customFormat="1" x14ac:dyDescent="0.25">
      <c r="E1405" s="357"/>
      <c r="F1405" s="357"/>
    </row>
    <row r="1406" spans="5:6" customFormat="1" x14ac:dyDescent="0.25">
      <c r="E1406" s="357"/>
      <c r="F1406" s="357"/>
    </row>
    <row r="1407" spans="5:6" customFormat="1" x14ac:dyDescent="0.25">
      <c r="E1407" s="357"/>
      <c r="F1407" s="357"/>
    </row>
    <row r="1408" spans="5:6" customFormat="1" x14ac:dyDescent="0.25">
      <c r="E1408" s="357"/>
      <c r="F1408" s="357"/>
    </row>
    <row r="1409" spans="5:6" customFormat="1" x14ac:dyDescent="0.25">
      <c r="E1409" s="357"/>
      <c r="F1409" s="357"/>
    </row>
    <row r="1410" spans="5:6" customFormat="1" x14ac:dyDescent="0.25">
      <c r="E1410" s="357"/>
      <c r="F1410" s="357"/>
    </row>
    <row r="1411" spans="5:6" customFormat="1" x14ac:dyDescent="0.25">
      <c r="E1411" s="357"/>
      <c r="F1411" s="357"/>
    </row>
    <row r="1412" spans="5:6" customFormat="1" x14ac:dyDescent="0.25">
      <c r="E1412" s="357"/>
      <c r="F1412" s="357"/>
    </row>
    <row r="1413" spans="5:6" customFormat="1" x14ac:dyDescent="0.25">
      <c r="E1413" s="357"/>
      <c r="F1413" s="357"/>
    </row>
    <row r="1414" spans="5:6" customFormat="1" x14ac:dyDescent="0.25">
      <c r="E1414" s="357"/>
      <c r="F1414" s="357"/>
    </row>
    <row r="1415" spans="5:6" customFormat="1" x14ac:dyDescent="0.25">
      <c r="E1415" s="357"/>
      <c r="F1415" s="357"/>
    </row>
    <row r="1416" spans="5:6" customFormat="1" x14ac:dyDescent="0.25">
      <c r="E1416" s="357"/>
      <c r="F1416" s="357"/>
    </row>
    <row r="1417" spans="5:6" customFormat="1" x14ac:dyDescent="0.25">
      <c r="E1417" s="357"/>
      <c r="F1417" s="357"/>
    </row>
    <row r="1418" spans="5:6" customFormat="1" x14ac:dyDescent="0.25">
      <c r="E1418" s="357"/>
      <c r="F1418" s="357"/>
    </row>
    <row r="1419" spans="5:6" customFormat="1" x14ac:dyDescent="0.25">
      <c r="E1419" s="357"/>
      <c r="F1419" s="357"/>
    </row>
    <row r="1420" spans="5:6" customFormat="1" x14ac:dyDescent="0.25">
      <c r="E1420" s="357"/>
      <c r="F1420" s="357"/>
    </row>
    <row r="1421" spans="5:6" customFormat="1" x14ac:dyDescent="0.25">
      <c r="E1421" s="357"/>
      <c r="F1421" s="357"/>
    </row>
    <row r="1422" spans="5:6" customFormat="1" x14ac:dyDescent="0.25">
      <c r="E1422" s="357"/>
      <c r="F1422" s="357"/>
    </row>
    <row r="1423" spans="5:6" customFormat="1" x14ac:dyDescent="0.25">
      <c r="E1423" s="357"/>
      <c r="F1423" s="357"/>
    </row>
    <row r="1424" spans="5:6" customFormat="1" x14ac:dyDescent="0.25">
      <c r="E1424" s="357"/>
      <c r="F1424" s="357"/>
    </row>
    <row r="1425" spans="5:6" customFormat="1" x14ac:dyDescent="0.25">
      <c r="E1425" s="357"/>
      <c r="F1425" s="357"/>
    </row>
    <row r="1426" spans="5:6" customFormat="1" x14ac:dyDescent="0.25">
      <c r="E1426" s="357"/>
      <c r="F1426" s="357"/>
    </row>
    <row r="1427" spans="5:6" customFormat="1" x14ac:dyDescent="0.25">
      <c r="E1427" s="357"/>
      <c r="F1427" s="357"/>
    </row>
    <row r="1428" spans="5:6" customFormat="1" x14ac:dyDescent="0.25">
      <c r="E1428" s="357"/>
      <c r="F1428" s="357"/>
    </row>
    <row r="1429" spans="5:6" customFormat="1" x14ac:dyDescent="0.25">
      <c r="E1429" s="357"/>
      <c r="F1429" s="357"/>
    </row>
    <row r="1430" spans="5:6" customFormat="1" x14ac:dyDescent="0.25">
      <c r="E1430" s="357"/>
      <c r="F1430" s="357"/>
    </row>
    <row r="1431" spans="5:6" customFormat="1" x14ac:dyDescent="0.25">
      <c r="E1431" s="357"/>
      <c r="F1431" s="357"/>
    </row>
    <row r="1432" spans="5:6" customFormat="1" x14ac:dyDescent="0.25">
      <c r="E1432" s="357"/>
      <c r="F1432" s="357"/>
    </row>
    <row r="1433" spans="5:6" customFormat="1" x14ac:dyDescent="0.25">
      <c r="E1433" s="357"/>
      <c r="F1433" s="357"/>
    </row>
    <row r="1434" spans="5:6" customFormat="1" x14ac:dyDescent="0.25">
      <c r="E1434" s="357"/>
      <c r="F1434" s="357"/>
    </row>
    <row r="1435" spans="5:6" customFormat="1" x14ac:dyDescent="0.25">
      <c r="E1435" s="357"/>
      <c r="F1435" s="357"/>
    </row>
    <row r="1436" spans="5:6" customFormat="1" x14ac:dyDescent="0.25">
      <c r="E1436" s="357"/>
      <c r="F1436" s="357"/>
    </row>
    <row r="1437" spans="5:6" customFormat="1" x14ac:dyDescent="0.25">
      <c r="E1437" s="357"/>
      <c r="F1437" s="357"/>
    </row>
    <row r="1438" spans="5:6" customFormat="1" x14ac:dyDescent="0.25">
      <c r="E1438" s="357"/>
      <c r="F1438" s="357"/>
    </row>
    <row r="1439" spans="5:6" customFormat="1" x14ac:dyDescent="0.25">
      <c r="E1439" s="357"/>
      <c r="F1439" s="357"/>
    </row>
    <row r="1440" spans="5:6" customFormat="1" x14ac:dyDescent="0.25">
      <c r="E1440" s="357"/>
      <c r="F1440" s="357"/>
    </row>
    <row r="1441" spans="5:6" customFormat="1" x14ac:dyDescent="0.25">
      <c r="E1441" s="357"/>
      <c r="F1441" s="357"/>
    </row>
    <row r="1442" spans="5:6" customFormat="1" x14ac:dyDescent="0.25">
      <c r="E1442" s="357"/>
      <c r="F1442" s="357"/>
    </row>
    <row r="1443" spans="5:6" customFormat="1" x14ac:dyDescent="0.25">
      <c r="E1443" s="357"/>
      <c r="F1443" s="357"/>
    </row>
    <row r="1444" spans="5:6" customFormat="1" x14ac:dyDescent="0.25">
      <c r="E1444" s="357"/>
      <c r="F1444" s="357"/>
    </row>
    <row r="1445" spans="5:6" customFormat="1" x14ac:dyDescent="0.25">
      <c r="E1445" s="357"/>
      <c r="F1445" s="357"/>
    </row>
    <row r="1446" spans="5:6" customFormat="1" x14ac:dyDescent="0.25">
      <c r="E1446" s="357"/>
      <c r="F1446" s="357"/>
    </row>
    <row r="1447" spans="5:6" customFormat="1" x14ac:dyDescent="0.25">
      <c r="E1447" s="357"/>
      <c r="F1447" s="357"/>
    </row>
    <row r="1448" spans="5:6" customFormat="1" x14ac:dyDescent="0.25">
      <c r="E1448" s="357"/>
      <c r="F1448" s="357"/>
    </row>
    <row r="1449" spans="5:6" customFormat="1" x14ac:dyDescent="0.25">
      <c r="E1449" s="357"/>
      <c r="F1449" s="357"/>
    </row>
    <row r="1450" spans="5:6" customFormat="1" x14ac:dyDescent="0.25">
      <c r="E1450" s="357"/>
      <c r="F1450" s="357"/>
    </row>
    <row r="1451" spans="5:6" customFormat="1" x14ac:dyDescent="0.25">
      <c r="E1451" s="357"/>
      <c r="F1451" s="357"/>
    </row>
    <row r="1452" spans="5:6" customFormat="1" x14ac:dyDescent="0.25">
      <c r="E1452" s="357"/>
      <c r="F1452" s="357"/>
    </row>
    <row r="1453" spans="5:6" customFormat="1" x14ac:dyDescent="0.25">
      <c r="E1453" s="357"/>
      <c r="F1453" s="357"/>
    </row>
    <row r="1454" spans="5:6" customFormat="1" x14ac:dyDescent="0.25">
      <c r="E1454" s="357"/>
      <c r="F1454" s="357"/>
    </row>
    <row r="1455" spans="5:6" customFormat="1" x14ac:dyDescent="0.25">
      <c r="E1455" s="357"/>
      <c r="F1455" s="357"/>
    </row>
    <row r="1456" spans="5:6" customFormat="1" x14ac:dyDescent="0.25">
      <c r="E1456" s="357"/>
      <c r="F1456" s="357"/>
    </row>
    <row r="1457" spans="5:6" customFormat="1" x14ac:dyDescent="0.25">
      <c r="E1457" s="357"/>
      <c r="F1457" s="357"/>
    </row>
    <row r="1458" spans="5:6" customFormat="1" x14ac:dyDescent="0.25">
      <c r="E1458" s="357"/>
      <c r="F1458" s="357"/>
    </row>
    <row r="1459" spans="5:6" customFormat="1" x14ac:dyDescent="0.25">
      <c r="E1459" s="357"/>
      <c r="F1459" s="357"/>
    </row>
    <row r="1460" spans="5:6" customFormat="1" x14ac:dyDescent="0.25">
      <c r="E1460" s="357"/>
      <c r="F1460" s="357"/>
    </row>
    <row r="1461" spans="5:6" customFormat="1" x14ac:dyDescent="0.25">
      <c r="E1461" s="357"/>
      <c r="F1461" s="357"/>
    </row>
    <row r="1462" spans="5:6" customFormat="1" x14ac:dyDescent="0.25">
      <c r="E1462" s="357"/>
      <c r="F1462" s="357"/>
    </row>
    <row r="1463" spans="5:6" customFormat="1" x14ac:dyDescent="0.25">
      <c r="E1463" s="357"/>
      <c r="F1463" s="357"/>
    </row>
    <row r="1464" spans="5:6" customFormat="1" x14ac:dyDescent="0.25">
      <c r="E1464" s="357"/>
      <c r="F1464" s="357"/>
    </row>
    <row r="1465" spans="5:6" customFormat="1" x14ac:dyDescent="0.25">
      <c r="E1465" s="357"/>
      <c r="F1465" s="357"/>
    </row>
    <row r="1466" spans="5:6" customFormat="1" x14ac:dyDescent="0.25">
      <c r="E1466" s="357"/>
      <c r="F1466" s="357"/>
    </row>
    <row r="1467" spans="5:6" customFormat="1" x14ac:dyDescent="0.25">
      <c r="E1467" s="357"/>
      <c r="F1467" s="357"/>
    </row>
    <row r="1468" spans="5:6" customFormat="1" x14ac:dyDescent="0.25">
      <c r="E1468" s="357"/>
      <c r="F1468" s="357"/>
    </row>
    <row r="1469" spans="5:6" customFormat="1" x14ac:dyDescent="0.25">
      <c r="E1469" s="357"/>
      <c r="F1469" s="357"/>
    </row>
    <row r="1470" spans="5:6" customFormat="1" x14ac:dyDescent="0.25">
      <c r="E1470" s="357"/>
      <c r="F1470" s="357"/>
    </row>
    <row r="1471" spans="5:6" customFormat="1" x14ac:dyDescent="0.25">
      <c r="E1471" s="357"/>
      <c r="F1471" s="357"/>
    </row>
    <row r="1472" spans="5:6" customFormat="1" x14ac:dyDescent="0.25">
      <c r="E1472" s="357"/>
      <c r="F1472" s="357"/>
    </row>
    <row r="1473" spans="5:6" customFormat="1" x14ac:dyDescent="0.25">
      <c r="E1473" s="357"/>
      <c r="F1473" s="357"/>
    </row>
    <row r="1474" spans="5:6" customFormat="1" x14ac:dyDescent="0.25">
      <c r="E1474" s="357"/>
      <c r="F1474" s="357"/>
    </row>
    <row r="1475" spans="5:6" customFormat="1" x14ac:dyDescent="0.25">
      <c r="E1475" s="357"/>
      <c r="F1475" s="357"/>
    </row>
    <row r="1476" spans="5:6" customFormat="1" x14ac:dyDescent="0.25">
      <c r="E1476" s="357"/>
      <c r="F1476" s="357"/>
    </row>
    <row r="1477" spans="5:6" customFormat="1" x14ac:dyDescent="0.25">
      <c r="E1477" s="357"/>
      <c r="F1477" s="357"/>
    </row>
    <row r="1478" spans="5:6" customFormat="1" x14ac:dyDescent="0.25">
      <c r="E1478" s="357"/>
      <c r="F1478" s="357"/>
    </row>
    <row r="1479" spans="5:6" customFormat="1" x14ac:dyDescent="0.25">
      <c r="E1479" s="357"/>
      <c r="F1479" s="357"/>
    </row>
    <row r="1480" spans="5:6" customFormat="1" x14ac:dyDescent="0.25">
      <c r="E1480" s="357"/>
      <c r="F1480" s="357"/>
    </row>
    <row r="1481" spans="5:6" customFormat="1" x14ac:dyDescent="0.25">
      <c r="E1481" s="357"/>
      <c r="F1481" s="357"/>
    </row>
    <row r="1482" spans="5:6" customFormat="1" x14ac:dyDescent="0.25">
      <c r="E1482" s="357"/>
      <c r="F1482" s="357"/>
    </row>
    <row r="1483" spans="5:6" customFormat="1" x14ac:dyDescent="0.25">
      <c r="E1483" s="357"/>
      <c r="F1483" s="357"/>
    </row>
    <row r="1484" spans="5:6" customFormat="1" x14ac:dyDescent="0.25">
      <c r="E1484" s="357"/>
      <c r="F1484" s="357"/>
    </row>
    <row r="1485" spans="5:6" customFormat="1" x14ac:dyDescent="0.25">
      <c r="E1485" s="357"/>
      <c r="F1485" s="357"/>
    </row>
    <row r="1486" spans="5:6" customFormat="1" x14ac:dyDescent="0.25">
      <c r="E1486" s="357"/>
      <c r="F1486" s="357"/>
    </row>
    <row r="1487" spans="5:6" customFormat="1" x14ac:dyDescent="0.25">
      <c r="E1487" s="357"/>
      <c r="F1487" s="357"/>
    </row>
    <row r="1488" spans="5:6" customFormat="1" x14ac:dyDescent="0.25">
      <c r="E1488" s="357"/>
      <c r="F1488" s="357"/>
    </row>
    <row r="1489" spans="5:6" customFormat="1" x14ac:dyDescent="0.25">
      <c r="E1489" s="357"/>
      <c r="F1489" s="357"/>
    </row>
    <row r="1490" spans="5:6" customFormat="1" x14ac:dyDescent="0.25">
      <c r="E1490" s="357"/>
      <c r="F1490" s="357"/>
    </row>
    <row r="1491" spans="5:6" customFormat="1" x14ac:dyDescent="0.25">
      <c r="E1491" s="357"/>
      <c r="F1491" s="357"/>
    </row>
    <row r="1492" spans="5:6" customFormat="1" x14ac:dyDescent="0.25">
      <c r="E1492" s="357"/>
      <c r="F1492" s="357"/>
    </row>
    <row r="1493" spans="5:6" customFormat="1" x14ac:dyDescent="0.25">
      <c r="E1493" s="357"/>
      <c r="F1493" s="357"/>
    </row>
    <row r="1494" spans="5:6" customFormat="1" x14ac:dyDescent="0.25">
      <c r="E1494" s="357"/>
      <c r="F1494" s="357"/>
    </row>
    <row r="1495" spans="5:6" customFormat="1" x14ac:dyDescent="0.25">
      <c r="E1495" s="357"/>
      <c r="F1495" s="357"/>
    </row>
    <row r="1496" spans="5:6" customFormat="1" x14ac:dyDescent="0.25">
      <c r="E1496" s="357"/>
      <c r="F1496" s="357"/>
    </row>
    <row r="1497" spans="5:6" customFormat="1" x14ac:dyDescent="0.25">
      <c r="E1497" s="357"/>
      <c r="F1497" s="357"/>
    </row>
    <row r="1498" spans="5:6" customFormat="1" x14ac:dyDescent="0.25">
      <c r="E1498" s="357"/>
      <c r="F1498" s="357"/>
    </row>
    <row r="1499" spans="5:6" customFormat="1" x14ac:dyDescent="0.25">
      <c r="E1499" s="357"/>
      <c r="F1499" s="357"/>
    </row>
    <row r="1500" spans="5:6" customFormat="1" x14ac:dyDescent="0.25">
      <c r="E1500" s="357"/>
      <c r="F1500" s="357"/>
    </row>
    <row r="1501" spans="5:6" customFormat="1" x14ac:dyDescent="0.25">
      <c r="E1501" s="357"/>
      <c r="F1501" s="357"/>
    </row>
    <row r="1502" spans="5:6" customFormat="1" x14ac:dyDescent="0.25">
      <c r="E1502" s="357"/>
      <c r="F1502" s="357"/>
    </row>
    <row r="1503" spans="5:6" customFormat="1" x14ac:dyDescent="0.25">
      <c r="E1503" s="357"/>
      <c r="F1503" s="357"/>
    </row>
    <row r="1504" spans="5:6" customFormat="1" x14ac:dyDescent="0.25">
      <c r="E1504" s="357"/>
      <c r="F1504" s="357"/>
    </row>
    <row r="1505" spans="5:6" customFormat="1" x14ac:dyDescent="0.25">
      <c r="E1505" s="357"/>
      <c r="F1505" s="357"/>
    </row>
    <row r="1506" spans="5:6" customFormat="1" x14ac:dyDescent="0.25">
      <c r="E1506" s="357"/>
      <c r="F1506" s="357"/>
    </row>
    <row r="1507" spans="5:6" customFormat="1" x14ac:dyDescent="0.25">
      <c r="E1507" s="357"/>
      <c r="F1507" s="357"/>
    </row>
    <row r="1508" spans="5:6" customFormat="1" x14ac:dyDescent="0.25">
      <c r="E1508" s="357"/>
      <c r="F1508" s="357"/>
    </row>
    <row r="1509" spans="5:6" customFormat="1" x14ac:dyDescent="0.25">
      <c r="E1509" s="357"/>
      <c r="F1509" s="357"/>
    </row>
    <row r="1510" spans="5:6" customFormat="1" x14ac:dyDescent="0.25">
      <c r="E1510" s="357"/>
      <c r="F1510" s="357"/>
    </row>
    <row r="1511" spans="5:6" customFormat="1" x14ac:dyDescent="0.25">
      <c r="E1511" s="357"/>
      <c r="F1511" s="357"/>
    </row>
    <row r="1512" spans="5:6" customFormat="1" x14ac:dyDescent="0.25">
      <c r="E1512" s="357"/>
      <c r="F1512" s="357"/>
    </row>
    <row r="1513" spans="5:6" customFormat="1" x14ac:dyDescent="0.25">
      <c r="E1513" s="357"/>
      <c r="F1513" s="357"/>
    </row>
    <row r="1514" spans="5:6" customFormat="1" x14ac:dyDescent="0.25">
      <c r="E1514" s="357"/>
      <c r="F1514" s="357"/>
    </row>
    <row r="1515" spans="5:6" customFormat="1" x14ac:dyDescent="0.25">
      <c r="E1515" s="357"/>
      <c r="F1515" s="357"/>
    </row>
    <row r="1516" spans="5:6" customFormat="1" x14ac:dyDescent="0.25">
      <c r="E1516" s="357"/>
      <c r="F1516" s="357"/>
    </row>
    <row r="1517" spans="5:6" customFormat="1" x14ac:dyDescent="0.25">
      <c r="E1517" s="357"/>
      <c r="F1517" s="357"/>
    </row>
    <row r="1518" spans="5:6" customFormat="1" x14ac:dyDescent="0.25">
      <c r="E1518" s="357"/>
      <c r="F1518" s="357"/>
    </row>
    <row r="1519" spans="5:6" customFormat="1" x14ac:dyDescent="0.25">
      <c r="E1519" s="357"/>
      <c r="F1519" s="357"/>
    </row>
    <row r="1520" spans="5:6" customFormat="1" x14ac:dyDescent="0.25">
      <c r="E1520" s="357"/>
      <c r="F1520" s="357"/>
    </row>
    <row r="1521" spans="5:6" customFormat="1" x14ac:dyDescent="0.25">
      <c r="E1521" s="357"/>
      <c r="F1521" s="357"/>
    </row>
    <row r="1522" spans="5:6" customFormat="1" x14ac:dyDescent="0.25">
      <c r="E1522" s="357"/>
      <c r="F1522" s="357"/>
    </row>
    <row r="1523" spans="5:6" customFormat="1" x14ac:dyDescent="0.25">
      <c r="E1523" s="357"/>
      <c r="F1523" s="357"/>
    </row>
    <row r="1524" spans="5:6" customFormat="1" x14ac:dyDescent="0.25">
      <c r="E1524" s="357"/>
      <c r="F1524" s="357"/>
    </row>
    <row r="1525" spans="5:6" customFormat="1" x14ac:dyDescent="0.25">
      <c r="E1525" s="357"/>
      <c r="F1525" s="357"/>
    </row>
    <row r="1526" spans="5:6" customFormat="1" x14ac:dyDescent="0.25">
      <c r="E1526" s="357"/>
      <c r="F1526" s="357"/>
    </row>
    <row r="1527" spans="5:6" customFormat="1" x14ac:dyDescent="0.25">
      <c r="E1527" s="357"/>
      <c r="F1527" s="357"/>
    </row>
    <row r="1528" spans="5:6" customFormat="1" x14ac:dyDescent="0.25">
      <c r="E1528" s="357"/>
      <c r="F1528" s="357"/>
    </row>
    <row r="1529" spans="5:6" customFormat="1" x14ac:dyDescent="0.25">
      <c r="E1529" s="357"/>
      <c r="F1529" s="357"/>
    </row>
    <row r="1530" spans="5:6" customFormat="1" x14ac:dyDescent="0.25">
      <c r="E1530" s="357"/>
      <c r="F1530" s="357"/>
    </row>
    <row r="1531" spans="5:6" customFormat="1" x14ac:dyDescent="0.25">
      <c r="E1531" s="357"/>
      <c r="F1531" s="357"/>
    </row>
    <row r="1532" spans="5:6" customFormat="1" x14ac:dyDescent="0.25">
      <c r="E1532" s="357"/>
      <c r="F1532" s="357"/>
    </row>
    <row r="1533" spans="5:6" customFormat="1" x14ac:dyDescent="0.25">
      <c r="E1533" s="357"/>
      <c r="F1533" s="357"/>
    </row>
    <row r="1534" spans="5:6" customFormat="1" x14ac:dyDescent="0.25">
      <c r="E1534" s="357"/>
      <c r="F1534" s="357"/>
    </row>
    <row r="1535" spans="5:6" customFormat="1" x14ac:dyDescent="0.25">
      <c r="E1535" s="357"/>
      <c r="F1535" s="357"/>
    </row>
    <row r="1536" spans="5:6" customFormat="1" x14ac:dyDescent="0.25">
      <c r="E1536" s="357"/>
      <c r="F1536" s="357"/>
    </row>
    <row r="1537" spans="5:6" customFormat="1" x14ac:dyDescent="0.25">
      <c r="E1537" s="357"/>
      <c r="F1537" s="357"/>
    </row>
    <row r="1538" spans="5:6" customFormat="1" x14ac:dyDescent="0.25">
      <c r="E1538" s="357"/>
      <c r="F1538" s="357"/>
    </row>
    <row r="1539" spans="5:6" customFormat="1" x14ac:dyDescent="0.25">
      <c r="E1539" s="357"/>
      <c r="F1539" s="357"/>
    </row>
    <row r="1540" spans="5:6" customFormat="1" x14ac:dyDescent="0.25">
      <c r="E1540" s="357"/>
      <c r="F1540" s="357"/>
    </row>
    <row r="1541" spans="5:6" customFormat="1" x14ac:dyDescent="0.25">
      <c r="E1541" s="357"/>
      <c r="F1541" s="357"/>
    </row>
    <row r="1542" spans="5:6" customFormat="1" x14ac:dyDescent="0.25">
      <c r="E1542" s="357"/>
      <c r="F1542" s="357"/>
    </row>
    <row r="1543" spans="5:6" customFormat="1" x14ac:dyDescent="0.25">
      <c r="E1543" s="357"/>
      <c r="F1543" s="357"/>
    </row>
    <row r="1544" spans="5:6" customFormat="1" x14ac:dyDescent="0.25">
      <c r="E1544" s="357"/>
      <c r="F1544" s="357"/>
    </row>
    <row r="1545" spans="5:6" customFormat="1" x14ac:dyDescent="0.25">
      <c r="E1545" s="357"/>
      <c r="F1545" s="357"/>
    </row>
    <row r="1546" spans="5:6" customFormat="1" x14ac:dyDescent="0.25">
      <c r="E1546" s="357"/>
      <c r="F1546" s="357"/>
    </row>
    <row r="1547" spans="5:6" customFormat="1" x14ac:dyDescent="0.25">
      <c r="E1547" s="357"/>
      <c r="F1547" s="357"/>
    </row>
    <row r="1548" spans="5:6" customFormat="1" x14ac:dyDescent="0.25">
      <c r="E1548" s="357"/>
      <c r="F1548" s="357"/>
    </row>
    <row r="1549" spans="5:6" customFormat="1" x14ac:dyDescent="0.25">
      <c r="E1549" s="357"/>
      <c r="F1549" s="357"/>
    </row>
    <row r="1550" spans="5:6" customFormat="1" x14ac:dyDescent="0.25">
      <c r="E1550" s="357"/>
      <c r="F1550" s="357"/>
    </row>
    <row r="1551" spans="5:6" customFormat="1" x14ac:dyDescent="0.25">
      <c r="E1551" s="357"/>
      <c r="F1551" s="357"/>
    </row>
    <row r="1552" spans="5:6" customFormat="1" x14ac:dyDescent="0.25">
      <c r="E1552" s="357"/>
      <c r="F1552" s="357"/>
    </row>
    <row r="1553" spans="5:6" customFormat="1" x14ac:dyDescent="0.25">
      <c r="E1553" s="357"/>
      <c r="F1553" s="357"/>
    </row>
    <row r="1554" spans="5:6" customFormat="1" x14ac:dyDescent="0.25">
      <c r="E1554" s="357"/>
      <c r="F1554" s="357"/>
    </row>
    <row r="1555" spans="5:6" customFormat="1" x14ac:dyDescent="0.25">
      <c r="E1555" s="357"/>
      <c r="F1555" s="357"/>
    </row>
    <row r="1556" spans="5:6" customFormat="1" x14ac:dyDescent="0.25">
      <c r="E1556" s="357"/>
      <c r="F1556" s="357"/>
    </row>
    <row r="1557" spans="5:6" customFormat="1" x14ac:dyDescent="0.25">
      <c r="E1557" s="357"/>
      <c r="F1557" s="357"/>
    </row>
    <row r="1558" spans="5:6" customFormat="1" x14ac:dyDescent="0.25">
      <c r="E1558" s="357"/>
      <c r="F1558" s="357"/>
    </row>
    <row r="1559" spans="5:6" customFormat="1" x14ac:dyDescent="0.25">
      <c r="E1559" s="357"/>
      <c r="F1559" s="357"/>
    </row>
    <row r="1560" spans="5:6" customFormat="1" x14ac:dyDescent="0.25">
      <c r="E1560" s="357"/>
      <c r="F1560" s="357"/>
    </row>
    <row r="1561" spans="5:6" customFormat="1" x14ac:dyDescent="0.25">
      <c r="E1561" s="357"/>
      <c r="F1561" s="357"/>
    </row>
    <row r="1562" spans="5:6" customFormat="1" x14ac:dyDescent="0.25">
      <c r="E1562" s="357"/>
      <c r="F1562" s="357"/>
    </row>
    <row r="1563" spans="5:6" customFormat="1" x14ac:dyDescent="0.25">
      <c r="E1563" s="357"/>
      <c r="F1563" s="357"/>
    </row>
    <row r="1564" spans="5:6" customFormat="1" x14ac:dyDescent="0.25">
      <c r="E1564" s="357"/>
      <c r="F1564" s="357"/>
    </row>
    <row r="1565" spans="5:6" customFormat="1" x14ac:dyDescent="0.25">
      <c r="E1565" s="357"/>
      <c r="F1565" s="357"/>
    </row>
    <row r="1566" spans="5:6" customFormat="1" x14ac:dyDescent="0.25">
      <c r="E1566" s="357"/>
      <c r="F1566" s="357"/>
    </row>
    <row r="1567" spans="5:6" customFormat="1" x14ac:dyDescent="0.25">
      <c r="E1567" s="357"/>
      <c r="F1567" s="357"/>
    </row>
    <row r="1568" spans="5:6" customFormat="1" x14ac:dyDescent="0.25">
      <c r="E1568" s="357"/>
      <c r="F1568" s="357"/>
    </row>
    <row r="1569" spans="5:6" customFormat="1" x14ac:dyDescent="0.25">
      <c r="E1569" s="357"/>
      <c r="F1569" s="357"/>
    </row>
    <row r="1570" spans="5:6" customFormat="1" x14ac:dyDescent="0.25">
      <c r="E1570" s="357"/>
      <c r="F1570" s="357"/>
    </row>
    <row r="1571" spans="5:6" customFormat="1" x14ac:dyDescent="0.25">
      <c r="E1571" s="357"/>
      <c r="F1571" s="357"/>
    </row>
    <row r="1572" spans="5:6" customFormat="1" x14ac:dyDescent="0.25">
      <c r="E1572" s="357"/>
      <c r="F1572" s="357"/>
    </row>
    <row r="1573" spans="5:6" customFormat="1" x14ac:dyDescent="0.25">
      <c r="E1573" s="357"/>
      <c r="F1573" s="357"/>
    </row>
    <row r="1574" spans="5:6" customFormat="1" x14ac:dyDescent="0.25">
      <c r="E1574" s="357"/>
      <c r="F1574" s="357"/>
    </row>
    <row r="1575" spans="5:6" customFormat="1" x14ac:dyDescent="0.25">
      <c r="E1575" s="357"/>
      <c r="F1575" s="357"/>
    </row>
    <row r="1576" spans="5:6" customFormat="1" x14ac:dyDescent="0.25">
      <c r="E1576" s="357"/>
      <c r="F1576" s="357"/>
    </row>
    <row r="1577" spans="5:6" customFormat="1" x14ac:dyDescent="0.25">
      <c r="E1577" s="357"/>
      <c r="F1577" s="357"/>
    </row>
    <row r="1578" spans="5:6" customFormat="1" x14ac:dyDescent="0.25">
      <c r="E1578" s="357"/>
      <c r="F1578" s="357"/>
    </row>
    <row r="1579" spans="5:6" customFormat="1" x14ac:dyDescent="0.25">
      <c r="E1579" s="357"/>
      <c r="F1579" s="357"/>
    </row>
    <row r="1580" spans="5:6" customFormat="1" x14ac:dyDescent="0.25">
      <c r="E1580" s="357"/>
      <c r="F1580" s="357"/>
    </row>
    <row r="1581" spans="5:6" customFormat="1" x14ac:dyDescent="0.25">
      <c r="E1581" s="357"/>
      <c r="F1581" s="357"/>
    </row>
    <row r="1582" spans="5:6" customFormat="1" x14ac:dyDescent="0.25">
      <c r="E1582" s="357"/>
      <c r="F1582" s="357"/>
    </row>
    <row r="1583" spans="5:6" customFormat="1" x14ac:dyDescent="0.25">
      <c r="E1583" s="357"/>
      <c r="F1583" s="357"/>
    </row>
    <row r="1584" spans="5:6" customFormat="1" x14ac:dyDescent="0.25">
      <c r="E1584" s="357"/>
      <c r="F1584" s="357"/>
    </row>
    <row r="1585" spans="5:6" customFormat="1" x14ac:dyDescent="0.25">
      <c r="E1585" s="357"/>
      <c r="F1585" s="357"/>
    </row>
    <row r="1586" spans="5:6" customFormat="1" x14ac:dyDescent="0.25">
      <c r="E1586" s="357"/>
      <c r="F1586" s="357"/>
    </row>
    <row r="1587" spans="5:6" customFormat="1" x14ac:dyDescent="0.25">
      <c r="E1587" s="357"/>
      <c r="F1587" s="357"/>
    </row>
    <row r="1588" spans="5:6" customFormat="1" x14ac:dyDescent="0.25">
      <c r="E1588" s="357"/>
      <c r="F1588" s="357"/>
    </row>
    <row r="1589" spans="5:6" customFormat="1" x14ac:dyDescent="0.25">
      <c r="E1589" s="357"/>
      <c r="F1589" s="357"/>
    </row>
    <row r="1590" spans="5:6" customFormat="1" x14ac:dyDescent="0.25">
      <c r="E1590" s="357"/>
      <c r="F1590" s="357"/>
    </row>
    <row r="1591" spans="5:6" customFormat="1" x14ac:dyDescent="0.25">
      <c r="E1591" s="357"/>
      <c r="F1591" s="357"/>
    </row>
    <row r="1592" spans="5:6" customFormat="1" x14ac:dyDescent="0.25">
      <c r="E1592" s="357"/>
      <c r="F1592" s="357"/>
    </row>
    <row r="1593" spans="5:6" customFormat="1" x14ac:dyDescent="0.25">
      <c r="E1593" s="357"/>
      <c r="F1593" s="357"/>
    </row>
    <row r="1594" spans="5:6" customFormat="1" x14ac:dyDescent="0.25">
      <c r="E1594" s="357"/>
      <c r="F1594" s="357"/>
    </row>
    <row r="1595" spans="5:6" customFormat="1" x14ac:dyDescent="0.25">
      <c r="E1595" s="357"/>
      <c r="F1595" s="357"/>
    </row>
    <row r="1596" spans="5:6" customFormat="1" x14ac:dyDescent="0.25">
      <c r="E1596" s="357"/>
      <c r="F1596" s="357"/>
    </row>
    <row r="1597" spans="5:6" customFormat="1" x14ac:dyDescent="0.25">
      <c r="E1597" s="357"/>
      <c r="F1597" s="357"/>
    </row>
    <row r="1598" spans="5:6" customFormat="1" x14ac:dyDescent="0.25">
      <c r="E1598" s="357"/>
      <c r="F1598" s="357"/>
    </row>
    <row r="1599" spans="5:6" customFormat="1" x14ac:dyDescent="0.25">
      <c r="E1599" s="357"/>
      <c r="F1599" s="357"/>
    </row>
    <row r="1600" spans="5:6" customFormat="1" x14ac:dyDescent="0.25">
      <c r="E1600" s="357"/>
      <c r="F1600" s="357"/>
    </row>
    <row r="1601" spans="5:18" customFormat="1" x14ac:dyDescent="0.25">
      <c r="E1601" s="357"/>
      <c r="F1601" s="357"/>
    </row>
    <row r="1602" spans="5:18" customFormat="1" x14ac:dyDescent="0.25">
      <c r="E1602" s="357"/>
      <c r="F1602" s="357"/>
    </row>
    <row r="1603" spans="5:18" customFormat="1" x14ac:dyDescent="0.25">
      <c r="E1603" s="357"/>
      <c r="F1603" s="357"/>
    </row>
    <row r="1604" spans="5:18" customFormat="1" x14ac:dyDescent="0.25">
      <c r="E1604" s="357"/>
      <c r="F1604" s="357"/>
    </row>
    <row r="1605" spans="5:18" customFormat="1" x14ac:dyDescent="0.25">
      <c r="E1605" s="357"/>
      <c r="F1605" s="357"/>
    </row>
    <row r="1606" spans="5:18" customFormat="1" x14ac:dyDescent="0.25">
      <c r="E1606" s="357"/>
      <c r="F1606" s="357"/>
    </row>
    <row r="1607" spans="5:18" customFormat="1" x14ac:dyDescent="0.25">
      <c r="E1607" s="357"/>
      <c r="F1607" s="357"/>
      <c r="R1607" s="237"/>
    </row>
  </sheetData>
  <sheetProtection sheet="1" objects="1" scenarios="1"/>
  <autoFilter ref="A14:X193" xr:uid="{00000000-0001-0000-0B00-000000000000}">
    <sortState xmlns:xlrd2="http://schemas.microsoft.com/office/spreadsheetml/2017/richdata2" ref="A15:X193">
      <sortCondition ref="A14:A193"/>
    </sortState>
  </autoFilter>
  <mergeCells count="3">
    <mergeCell ref="A1:K1"/>
    <mergeCell ref="A2:K2"/>
    <mergeCell ref="A3:K3"/>
  </mergeCells>
  <conditionalFormatting sqref="H15">
    <cfRule type="duplicateValues" dxfId="3" priority="3"/>
  </conditionalFormatting>
  <conditionalFormatting sqref="H16">
    <cfRule type="duplicateValues" dxfId="2" priority="2"/>
  </conditionalFormatting>
  <conditionalFormatting sqref="H17">
    <cfRule type="duplicateValues" dxfId="1" priority="1"/>
  </conditionalFormatting>
  <conditionalFormatting sqref="H18:H114">
    <cfRule type="duplicateValues" dxfId="0" priority="62"/>
  </conditionalFormatting>
  <dataValidations count="1">
    <dataValidation type="list" allowBlank="1" showInputMessage="1" showErrorMessage="1" sqref="T15:T114" xr:uid="{00000000-0002-0000-0B00-000000000000}">
      <formula1>Funding</formula1>
    </dataValidation>
  </dataValidations>
  <printOptions horizontalCentered="1"/>
  <pageMargins left="0.25" right="0.25" top="0.75" bottom="0.75" header="0.3" footer="0.3"/>
  <pageSetup scale="20" orientation="landscape" r:id="rId1"/>
  <headerFooter alignWithMargins="0">
    <oddFooter>&amp;R (10) Status of Major Projects</oddFooter>
  </headerFooter>
  <extLst>
    <ext xmlns:x14="http://schemas.microsoft.com/office/spreadsheetml/2009/9/main" uri="{CCE6A557-97BC-4b89-ADB6-D9C93CAAB3DF}">
      <x14:dataValidations xmlns:xm="http://schemas.microsoft.com/office/excel/2006/main" count="3">
        <x14:dataValidation type="list" allowBlank="1" showInputMessage="1" showErrorMessage="1" xr:uid="{4613A46F-E568-4B28-BBDF-C4396886C81F}">
          <x14:formula1>
            <xm:f>'(0) NAFSGL Installation List'!$E$3:$E$424</xm:f>
          </x14:formula1>
          <xm:sqref>D15:D114</xm:sqref>
        </x14:dataValidation>
        <x14:dataValidation type="list" allowBlank="1" showInputMessage="1" showErrorMessage="1" xr:uid="{89AAA1F3-232F-4031-8C3C-BA7799883CB2}">
          <x14:formula1>
            <xm:f>'Data Elements'!$A$2:$A$5</xm:f>
          </x14:formula1>
          <xm:sqref>B15:B114 A108:A114</xm:sqref>
        </x14:dataValidation>
        <x14:dataValidation type="list" allowBlank="1" showInputMessage="1" showErrorMessage="1" xr:uid="{5C0355F4-D77D-4901-B27C-37ABD276602E}">
          <x14:formula1>
            <xm:f>'Data Elements'!$B$2:$B$19</xm:f>
          </x14:formula1>
          <xm:sqref>M15:M114 O15:O114</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BFE5B8-F5D1-46A2-ADA1-43B208651A75}">
  <sheetPr codeName="Sheet13"/>
  <dimension ref="A1:R354"/>
  <sheetViews>
    <sheetView zoomScaleNormal="100" workbookViewId="0">
      <selection sqref="A1:H1"/>
    </sheetView>
  </sheetViews>
  <sheetFormatPr defaultColWidth="40.81640625" defaultRowHeight="14" x14ac:dyDescent="0.3"/>
  <cols>
    <col min="1" max="1" width="4.453125" style="126" customWidth="1"/>
    <col min="2" max="2" width="48.7265625" style="116" customWidth="1"/>
    <col min="3" max="3" width="16.453125" style="127" bestFit="1" customWidth="1"/>
    <col min="4" max="4" width="14.7265625" style="116" customWidth="1"/>
    <col min="5" max="5" width="16.453125" style="128" bestFit="1" customWidth="1"/>
    <col min="6" max="6" width="14.453125" style="128" customWidth="1"/>
    <col min="7" max="7" width="15" style="128" customWidth="1"/>
    <col min="8" max="8" width="15.26953125" style="116" bestFit="1" customWidth="1"/>
    <col min="9" max="9" width="9.453125" style="48" customWidth="1"/>
    <col min="10" max="10" width="9" style="48" customWidth="1"/>
    <col min="11" max="11" width="11.7265625" style="48" customWidth="1"/>
    <col min="12" max="12" width="10.453125" style="48" customWidth="1"/>
    <col min="13" max="18" width="40.81640625" style="48"/>
    <col min="19" max="16384" width="40.81640625" style="49"/>
  </cols>
  <sheetData>
    <row r="1" spans="1:18" ht="17.5" x14ac:dyDescent="0.35">
      <c r="A1" s="399" t="s">
        <v>1758</v>
      </c>
      <c r="B1" s="400"/>
      <c r="C1" s="400"/>
      <c r="D1" s="400"/>
      <c r="E1" s="400"/>
      <c r="F1" s="400"/>
      <c r="G1" s="400"/>
      <c r="H1" s="401"/>
    </row>
    <row r="2" spans="1:18" ht="15" customHeight="1" x14ac:dyDescent="0.35">
      <c r="A2" s="402" t="s">
        <v>1579</v>
      </c>
      <c r="B2" s="403"/>
      <c r="C2" s="403"/>
      <c r="D2" s="403"/>
      <c r="E2" s="403"/>
      <c r="F2" s="403"/>
      <c r="G2" s="403"/>
      <c r="H2" s="404"/>
    </row>
    <row r="3" spans="1:18" ht="15" customHeight="1" x14ac:dyDescent="0.35">
      <c r="A3" s="405" t="s">
        <v>1785</v>
      </c>
      <c r="B3" s="406"/>
      <c r="C3" s="406"/>
      <c r="D3" s="406"/>
      <c r="E3" s="406"/>
      <c r="F3" s="406"/>
      <c r="G3" s="406"/>
      <c r="H3" s="407"/>
    </row>
    <row r="4" spans="1:18" ht="15" customHeight="1" x14ac:dyDescent="0.35">
      <c r="A4" s="408" t="s">
        <v>1600</v>
      </c>
      <c r="B4" s="409"/>
      <c r="C4" s="409"/>
      <c r="D4" s="409"/>
      <c r="E4" s="409"/>
      <c r="F4" s="409"/>
      <c r="G4" s="409"/>
      <c r="H4" s="410"/>
    </row>
    <row r="5" spans="1:18" ht="53.5" customHeight="1" x14ac:dyDescent="0.3">
      <c r="A5" s="411" t="s">
        <v>1601</v>
      </c>
      <c r="B5" s="412"/>
      <c r="C5" s="412"/>
      <c r="D5" s="412"/>
      <c r="E5" s="412"/>
      <c r="F5" s="412"/>
      <c r="G5" s="412"/>
      <c r="H5" s="413"/>
    </row>
    <row r="6" spans="1:18" ht="45" x14ac:dyDescent="0.3">
      <c r="A6" s="163" t="s">
        <v>1602</v>
      </c>
      <c r="B6" s="164"/>
      <c r="C6" s="274" t="s">
        <v>1760</v>
      </c>
      <c r="D6" s="274" t="s">
        <v>1761</v>
      </c>
      <c r="E6" s="274" t="s">
        <v>1762</v>
      </c>
      <c r="F6" s="274" t="s">
        <v>1763</v>
      </c>
      <c r="G6" s="274" t="s">
        <v>1764</v>
      </c>
      <c r="H6" s="275" t="s">
        <v>1765</v>
      </c>
    </row>
    <row r="7" spans="1:18" ht="12.25" customHeight="1" x14ac:dyDescent="0.3">
      <c r="A7" s="50" t="s">
        <v>1539</v>
      </c>
      <c r="B7" s="165"/>
      <c r="C7" s="51"/>
      <c r="D7" s="52"/>
      <c r="E7" s="52"/>
      <c r="F7" s="52"/>
      <c r="G7" s="52"/>
      <c r="H7" s="53"/>
      <c r="I7" s="61"/>
    </row>
    <row r="8" spans="1:18" ht="12.25" customHeight="1" x14ac:dyDescent="0.3">
      <c r="A8" s="54"/>
      <c r="B8" s="165" t="s">
        <v>1603</v>
      </c>
      <c r="C8" s="227">
        <v>42700</v>
      </c>
      <c r="D8" s="228">
        <v>25000</v>
      </c>
      <c r="E8" s="228">
        <v>30600</v>
      </c>
      <c r="F8" s="228">
        <v>64000</v>
      </c>
      <c r="G8" s="228">
        <v>72300</v>
      </c>
      <c r="H8" s="151">
        <v>0</v>
      </c>
      <c r="I8" s="61"/>
    </row>
    <row r="9" spans="1:18" ht="12.25" customHeight="1" x14ac:dyDescent="0.3">
      <c r="A9" s="54"/>
      <c r="B9" s="165" t="s">
        <v>1604</v>
      </c>
      <c r="C9" s="229">
        <v>0</v>
      </c>
      <c r="D9" s="230">
        <v>0</v>
      </c>
      <c r="E9" s="230">
        <v>0</v>
      </c>
      <c r="F9" s="230">
        <v>0</v>
      </c>
      <c r="G9" s="230">
        <v>0</v>
      </c>
      <c r="H9" s="152">
        <v>0</v>
      </c>
      <c r="I9" s="61"/>
    </row>
    <row r="10" spans="1:18" ht="12.25" customHeight="1" x14ac:dyDescent="0.3">
      <c r="A10" s="54"/>
      <c r="B10" s="165" t="s">
        <v>1605</v>
      </c>
      <c r="C10" s="229">
        <v>0</v>
      </c>
      <c r="D10" s="230">
        <v>0</v>
      </c>
      <c r="E10" s="230">
        <v>0</v>
      </c>
      <c r="F10" s="230">
        <v>0</v>
      </c>
      <c r="G10" s="230">
        <v>0</v>
      </c>
      <c r="H10" s="152">
        <v>0</v>
      </c>
      <c r="I10" s="61"/>
    </row>
    <row r="11" spans="1:18" ht="12.25" customHeight="1" x14ac:dyDescent="0.3">
      <c r="A11" s="54"/>
      <c r="B11" s="165" t="s">
        <v>1606</v>
      </c>
      <c r="C11" s="229">
        <v>0</v>
      </c>
      <c r="D11" s="230">
        <v>0</v>
      </c>
      <c r="E11" s="230">
        <v>0</v>
      </c>
      <c r="F11" s="230">
        <v>0</v>
      </c>
      <c r="G11" s="230">
        <v>0</v>
      </c>
      <c r="H11" s="152">
        <v>0</v>
      </c>
      <c r="I11" s="61"/>
    </row>
    <row r="12" spans="1:18" ht="12.25" customHeight="1" x14ac:dyDescent="0.3">
      <c r="A12" s="54"/>
      <c r="B12" s="165" t="s">
        <v>1607</v>
      </c>
      <c r="C12" s="231">
        <v>0</v>
      </c>
      <c r="D12" s="232">
        <v>0</v>
      </c>
      <c r="E12" s="232">
        <v>0</v>
      </c>
      <c r="F12" s="232">
        <v>0</v>
      </c>
      <c r="G12" s="232">
        <v>0</v>
      </c>
      <c r="H12" s="153">
        <v>0</v>
      </c>
      <c r="I12" s="61"/>
    </row>
    <row r="13" spans="1:18" s="167" customFormat="1" ht="15" customHeight="1" thickBot="1" x14ac:dyDescent="0.35">
      <c r="A13" s="54"/>
      <c r="B13" s="166" t="s">
        <v>1608</v>
      </c>
      <c r="C13" s="149">
        <f>C8+C11+C12</f>
        <v>42700</v>
      </c>
      <c r="D13" s="149">
        <f t="shared" ref="D13:H13" si="0">D8+D11+D12</f>
        <v>25000</v>
      </c>
      <c r="E13" s="149">
        <f t="shared" si="0"/>
        <v>30600</v>
      </c>
      <c r="F13" s="149">
        <f t="shared" si="0"/>
        <v>64000</v>
      </c>
      <c r="G13" s="149">
        <f t="shared" si="0"/>
        <v>72300</v>
      </c>
      <c r="H13" s="150">
        <f t="shared" si="0"/>
        <v>0</v>
      </c>
      <c r="I13" s="57"/>
      <c r="J13" s="58"/>
      <c r="K13" s="58"/>
      <c r="L13" s="58"/>
      <c r="M13" s="58"/>
      <c r="N13" s="58"/>
      <c r="O13" s="58"/>
      <c r="P13" s="58"/>
      <c r="Q13" s="58"/>
      <c r="R13" s="58"/>
    </row>
    <row r="14" spans="1:18" ht="12.25" customHeight="1" thickTop="1" x14ac:dyDescent="0.3">
      <c r="A14" s="54"/>
      <c r="B14" s="165"/>
      <c r="C14" s="52"/>
      <c r="D14" s="52"/>
      <c r="E14" s="52"/>
      <c r="F14" s="59"/>
      <c r="G14" s="59"/>
      <c r="H14" s="60"/>
      <c r="I14" s="57"/>
    </row>
    <row r="15" spans="1:18" ht="12.25" customHeight="1" x14ac:dyDescent="0.3">
      <c r="A15" s="50" t="s">
        <v>1609</v>
      </c>
      <c r="B15" s="165"/>
      <c r="C15" s="52"/>
      <c r="D15" s="52"/>
      <c r="E15" s="52"/>
      <c r="F15" s="59"/>
      <c r="G15" s="59"/>
      <c r="H15" s="60"/>
      <c r="I15" s="61"/>
    </row>
    <row r="16" spans="1:18" ht="12.25" customHeight="1" x14ac:dyDescent="0.3">
      <c r="A16" s="54"/>
      <c r="B16" s="165" t="s">
        <v>1603</v>
      </c>
      <c r="C16" s="227">
        <v>-109</v>
      </c>
      <c r="D16" s="228">
        <v>0</v>
      </c>
      <c r="E16" s="228">
        <v>0</v>
      </c>
      <c r="F16" s="228">
        <v>0</v>
      </c>
      <c r="G16" s="228">
        <v>0</v>
      </c>
      <c r="H16" s="151">
        <v>0</v>
      </c>
      <c r="I16" s="62"/>
    </row>
    <row r="17" spans="1:18" ht="12.25" customHeight="1" x14ac:dyDescent="0.3">
      <c r="A17" s="54"/>
      <c r="B17" s="165" t="s">
        <v>1604</v>
      </c>
      <c r="C17" s="229">
        <v>-130</v>
      </c>
      <c r="D17" s="230">
        <v>159</v>
      </c>
      <c r="E17" s="230">
        <v>47</v>
      </c>
      <c r="F17" s="230">
        <v>48</v>
      </c>
      <c r="G17" s="230">
        <v>49</v>
      </c>
      <c r="H17" s="152">
        <v>0</v>
      </c>
      <c r="I17" s="62"/>
    </row>
    <row r="18" spans="1:18" ht="12.25" customHeight="1" x14ac:dyDescent="0.3">
      <c r="A18" s="54"/>
      <c r="B18" s="165" t="s">
        <v>1605</v>
      </c>
      <c r="C18" s="229">
        <v>0</v>
      </c>
      <c r="D18" s="230">
        <v>0</v>
      </c>
      <c r="E18" s="230">
        <v>0</v>
      </c>
      <c r="F18" s="230">
        <v>0</v>
      </c>
      <c r="G18" s="230">
        <v>0</v>
      </c>
      <c r="H18" s="152">
        <v>0</v>
      </c>
      <c r="I18" s="62"/>
    </row>
    <row r="19" spans="1:18" ht="12.25" customHeight="1" x14ac:dyDescent="0.3">
      <c r="A19" s="54"/>
      <c r="B19" s="165" t="s">
        <v>1606</v>
      </c>
      <c r="C19" s="229">
        <v>-2198</v>
      </c>
      <c r="D19" s="230">
        <v>-142</v>
      </c>
      <c r="E19" s="230">
        <v>-144</v>
      </c>
      <c r="F19" s="230">
        <v>-149</v>
      </c>
      <c r="G19" s="230">
        <v>-153</v>
      </c>
      <c r="H19" s="152">
        <v>0</v>
      </c>
      <c r="I19" s="62"/>
    </row>
    <row r="20" spans="1:18" ht="12.25" customHeight="1" x14ac:dyDescent="0.3">
      <c r="A20" s="54"/>
      <c r="B20" s="165" t="s">
        <v>1607</v>
      </c>
      <c r="C20" s="231">
        <v>0</v>
      </c>
      <c r="D20" s="232">
        <v>0</v>
      </c>
      <c r="E20" s="232">
        <v>0</v>
      </c>
      <c r="F20" s="232">
        <v>0</v>
      </c>
      <c r="G20" s="232">
        <v>0</v>
      </c>
      <c r="H20" s="153">
        <v>0</v>
      </c>
      <c r="I20" s="62"/>
    </row>
    <row r="21" spans="1:18" s="167" customFormat="1" ht="12.25" customHeight="1" thickBot="1" x14ac:dyDescent="0.35">
      <c r="A21" s="54"/>
      <c r="B21" s="166" t="s">
        <v>1608</v>
      </c>
      <c r="C21" s="55">
        <f t="shared" ref="C21:H21" si="1">C16+C19+C20</f>
        <v>-2307</v>
      </c>
      <c r="D21" s="55">
        <f t="shared" si="1"/>
        <v>-142</v>
      </c>
      <c r="E21" s="55">
        <f t="shared" si="1"/>
        <v>-144</v>
      </c>
      <c r="F21" s="55">
        <f t="shared" si="1"/>
        <v>-149</v>
      </c>
      <c r="G21" s="55">
        <f t="shared" si="1"/>
        <v>-153</v>
      </c>
      <c r="H21" s="56">
        <f t="shared" si="1"/>
        <v>0</v>
      </c>
      <c r="I21" s="57"/>
      <c r="J21" s="58"/>
      <c r="K21" s="58"/>
      <c r="L21" s="58"/>
      <c r="M21" s="58"/>
      <c r="N21" s="58"/>
      <c r="O21" s="58"/>
      <c r="P21" s="58"/>
      <c r="Q21" s="58"/>
      <c r="R21" s="58"/>
    </row>
    <row r="22" spans="1:18" ht="12.25" customHeight="1" thickTop="1" x14ac:dyDescent="0.3">
      <c r="A22" s="54"/>
      <c r="B22" s="165"/>
      <c r="C22" s="63"/>
      <c r="D22" s="63"/>
      <c r="E22" s="63"/>
      <c r="F22" s="63"/>
      <c r="G22" s="63"/>
      <c r="H22" s="60"/>
      <c r="I22" s="61"/>
    </row>
    <row r="23" spans="1:18" ht="12.25" customHeight="1" x14ac:dyDescent="0.3">
      <c r="A23" s="50" t="s">
        <v>1610</v>
      </c>
      <c r="B23" s="165"/>
      <c r="C23" s="52"/>
      <c r="D23" s="52"/>
      <c r="E23" s="52"/>
      <c r="F23" s="59"/>
      <c r="G23" s="59"/>
      <c r="H23" s="60"/>
      <c r="I23" s="61"/>
    </row>
    <row r="24" spans="1:18" ht="12.25" customHeight="1" x14ac:dyDescent="0.3">
      <c r="A24" s="54"/>
      <c r="B24" s="165" t="s">
        <v>1603</v>
      </c>
      <c r="C24" s="227">
        <v>-747</v>
      </c>
      <c r="D24" s="228">
        <v>11109</v>
      </c>
      <c r="E24" s="228">
        <v>5459</v>
      </c>
      <c r="F24" s="228">
        <v>5623</v>
      </c>
      <c r="G24" s="228">
        <v>5791</v>
      </c>
      <c r="H24" s="151">
        <v>0</v>
      </c>
      <c r="I24" s="61"/>
    </row>
    <row r="25" spans="1:18" ht="12.25" customHeight="1" x14ac:dyDescent="0.3">
      <c r="A25" s="54"/>
      <c r="B25" s="165" t="s">
        <v>1604</v>
      </c>
      <c r="C25" s="229">
        <v>9384</v>
      </c>
      <c r="D25" s="230">
        <v>91589</v>
      </c>
      <c r="E25" s="230">
        <v>10005</v>
      </c>
      <c r="F25" s="230">
        <v>42235</v>
      </c>
      <c r="G25" s="230">
        <v>43502</v>
      </c>
      <c r="H25" s="152">
        <v>0</v>
      </c>
      <c r="I25" s="61"/>
    </row>
    <row r="26" spans="1:18" ht="12.25" customHeight="1" x14ac:dyDescent="0.3">
      <c r="A26" s="54"/>
      <c r="B26" s="165" t="s">
        <v>1605</v>
      </c>
      <c r="C26" s="229">
        <v>-1080</v>
      </c>
      <c r="D26" s="230">
        <v>1236</v>
      </c>
      <c r="E26" s="230">
        <v>-575</v>
      </c>
      <c r="F26" s="230">
        <v>-593</v>
      </c>
      <c r="G26" s="230">
        <v>-610</v>
      </c>
      <c r="H26" s="152">
        <v>0</v>
      </c>
      <c r="I26" s="61"/>
    </row>
    <row r="27" spans="1:18" ht="12.25" customHeight="1" x14ac:dyDescent="0.3">
      <c r="A27" s="54"/>
      <c r="B27" s="165" t="s">
        <v>1606</v>
      </c>
      <c r="C27" s="229">
        <v>-2620</v>
      </c>
      <c r="D27" s="230">
        <v>13391</v>
      </c>
      <c r="E27" s="230">
        <v>6934</v>
      </c>
      <c r="F27" s="230">
        <v>7142</v>
      </c>
      <c r="G27" s="230">
        <v>7357</v>
      </c>
      <c r="H27" s="152">
        <v>0</v>
      </c>
      <c r="I27" s="61"/>
    </row>
    <row r="28" spans="1:18" ht="12.25" customHeight="1" x14ac:dyDescent="0.3">
      <c r="A28" s="54"/>
      <c r="B28" s="165" t="s">
        <v>1607</v>
      </c>
      <c r="C28" s="231">
        <v>2959</v>
      </c>
      <c r="D28" s="232">
        <v>4384</v>
      </c>
      <c r="E28" s="232">
        <v>2959</v>
      </c>
      <c r="F28" s="232">
        <v>3048</v>
      </c>
      <c r="G28" s="232">
        <v>3139</v>
      </c>
      <c r="H28" s="153">
        <v>0</v>
      </c>
      <c r="I28" s="61"/>
    </row>
    <row r="29" spans="1:18" s="167" customFormat="1" ht="14.5" thickBot="1" x14ac:dyDescent="0.35">
      <c r="A29" s="54"/>
      <c r="B29" s="166" t="s">
        <v>1608</v>
      </c>
      <c r="C29" s="55">
        <f>C24+C27+C28</f>
        <v>-408</v>
      </c>
      <c r="D29" s="55">
        <f t="shared" ref="D29:H29" si="2">D24+D27+D28</f>
        <v>28884</v>
      </c>
      <c r="E29" s="55">
        <f t="shared" si="2"/>
        <v>15352</v>
      </c>
      <c r="F29" s="55">
        <f t="shared" si="2"/>
        <v>15813</v>
      </c>
      <c r="G29" s="55">
        <f t="shared" si="2"/>
        <v>16287</v>
      </c>
      <c r="H29" s="56">
        <f t="shared" si="2"/>
        <v>0</v>
      </c>
      <c r="I29" s="64"/>
      <c r="J29" s="58"/>
      <c r="K29" s="58"/>
      <c r="L29" s="58"/>
      <c r="M29" s="58"/>
      <c r="N29" s="58"/>
      <c r="O29" s="58"/>
      <c r="P29" s="58"/>
      <c r="Q29" s="58"/>
      <c r="R29" s="58"/>
    </row>
    <row r="30" spans="1:18" ht="12.25" customHeight="1" thickTop="1" x14ac:dyDescent="0.3">
      <c r="A30" s="54"/>
      <c r="B30" s="165"/>
      <c r="C30" s="52"/>
      <c r="D30" s="52"/>
      <c r="E30" s="52"/>
      <c r="F30" s="59"/>
      <c r="G30" s="59"/>
      <c r="H30" s="60"/>
      <c r="I30" s="61"/>
    </row>
    <row r="31" spans="1:18" ht="12.25" customHeight="1" x14ac:dyDescent="0.3">
      <c r="A31" s="50" t="s">
        <v>1611</v>
      </c>
      <c r="B31" s="165"/>
      <c r="C31" s="52"/>
      <c r="D31" s="52"/>
      <c r="E31" s="52"/>
      <c r="F31" s="59"/>
      <c r="G31" s="59"/>
      <c r="H31" s="60"/>
      <c r="I31" s="61"/>
    </row>
    <row r="32" spans="1:18" ht="12.25" customHeight="1" x14ac:dyDescent="0.3">
      <c r="A32" s="54"/>
      <c r="B32" s="165" t="s">
        <v>1603</v>
      </c>
      <c r="C32" s="227">
        <v>-275</v>
      </c>
      <c r="D32" s="228">
        <v>335</v>
      </c>
      <c r="E32" s="228">
        <v>198</v>
      </c>
      <c r="F32" s="228">
        <v>204</v>
      </c>
      <c r="G32" s="228">
        <v>210</v>
      </c>
      <c r="H32" s="151">
        <v>0</v>
      </c>
      <c r="I32" s="65"/>
    </row>
    <row r="33" spans="1:18" ht="12.25" customHeight="1" x14ac:dyDescent="0.3">
      <c r="A33" s="54"/>
      <c r="B33" s="165" t="s">
        <v>1604</v>
      </c>
      <c r="C33" s="229">
        <v>-3476</v>
      </c>
      <c r="D33" s="230">
        <v>-456</v>
      </c>
      <c r="E33" s="230">
        <v>-156</v>
      </c>
      <c r="F33" s="230">
        <v>-160</v>
      </c>
      <c r="G33" s="230">
        <v>-165</v>
      </c>
      <c r="H33" s="152">
        <v>0</v>
      </c>
      <c r="I33" s="65"/>
    </row>
    <row r="34" spans="1:18" ht="12.25" customHeight="1" x14ac:dyDescent="0.3">
      <c r="A34" s="54"/>
      <c r="B34" s="165" t="s">
        <v>1605</v>
      </c>
      <c r="C34" s="229">
        <v>-6</v>
      </c>
      <c r="D34" s="230">
        <v>-1</v>
      </c>
      <c r="E34" s="230">
        <v>-6</v>
      </c>
      <c r="F34" s="230">
        <v>-6</v>
      </c>
      <c r="G34" s="230">
        <v>-6</v>
      </c>
      <c r="H34" s="152">
        <v>0</v>
      </c>
      <c r="I34" s="65"/>
    </row>
    <row r="35" spans="1:18" ht="12.25" customHeight="1" x14ac:dyDescent="0.3">
      <c r="A35" s="54"/>
      <c r="B35" s="165" t="s">
        <v>1606</v>
      </c>
      <c r="C35" s="229">
        <v>-7987</v>
      </c>
      <c r="D35" s="230">
        <v>-1161</v>
      </c>
      <c r="E35" s="230">
        <v>-399</v>
      </c>
      <c r="F35" s="230">
        <v>-411</v>
      </c>
      <c r="G35" s="230">
        <v>-423</v>
      </c>
      <c r="H35" s="152">
        <v>0</v>
      </c>
      <c r="I35" s="65"/>
    </row>
    <row r="36" spans="1:18" ht="12.25" customHeight="1" x14ac:dyDescent="0.3">
      <c r="A36" s="54"/>
      <c r="B36" s="165" t="s">
        <v>1607</v>
      </c>
      <c r="C36" s="231">
        <v>0</v>
      </c>
      <c r="D36" s="232">
        <v>0</v>
      </c>
      <c r="E36" s="232">
        <v>0</v>
      </c>
      <c r="F36" s="232">
        <v>0</v>
      </c>
      <c r="G36" s="232">
        <v>0</v>
      </c>
      <c r="H36" s="153">
        <v>0</v>
      </c>
      <c r="I36" s="65"/>
    </row>
    <row r="37" spans="1:18" s="167" customFormat="1" ht="14.5" thickBot="1" x14ac:dyDescent="0.35">
      <c r="A37" s="54"/>
      <c r="B37" s="166" t="s">
        <v>1608</v>
      </c>
      <c r="C37" s="55">
        <f t="shared" ref="C37:H37" si="3">C32+C35+C36</f>
        <v>-8262</v>
      </c>
      <c r="D37" s="55">
        <f t="shared" si="3"/>
        <v>-826</v>
      </c>
      <c r="E37" s="55">
        <f t="shared" si="3"/>
        <v>-201</v>
      </c>
      <c r="F37" s="55">
        <f t="shared" si="3"/>
        <v>-207</v>
      </c>
      <c r="G37" s="55">
        <f t="shared" si="3"/>
        <v>-213</v>
      </c>
      <c r="H37" s="56">
        <f t="shared" si="3"/>
        <v>0</v>
      </c>
      <c r="I37" s="57"/>
      <c r="J37" s="58"/>
      <c r="K37" s="58"/>
      <c r="L37" s="58"/>
      <c r="M37" s="58"/>
      <c r="N37" s="58"/>
      <c r="O37" s="58"/>
      <c r="P37" s="58"/>
      <c r="Q37" s="58"/>
      <c r="R37" s="58"/>
    </row>
    <row r="38" spans="1:18" s="167" customFormat="1" ht="12.25" customHeight="1" thickTop="1" x14ac:dyDescent="0.3">
      <c r="A38" s="54"/>
      <c r="B38" s="168"/>
      <c r="C38" s="66"/>
      <c r="D38" s="66"/>
      <c r="E38" s="52"/>
      <c r="F38" s="67"/>
      <c r="G38" s="67"/>
      <c r="H38" s="68"/>
      <c r="I38" s="57"/>
      <c r="J38" s="58"/>
      <c r="K38" s="58"/>
      <c r="L38" s="58"/>
      <c r="M38" s="58"/>
      <c r="N38" s="58"/>
      <c r="O38" s="58"/>
      <c r="P38" s="58"/>
      <c r="Q38" s="58"/>
      <c r="R38" s="58"/>
    </row>
    <row r="39" spans="1:18" ht="12.25" customHeight="1" x14ac:dyDescent="0.3">
      <c r="A39" s="69" t="s">
        <v>1612</v>
      </c>
      <c r="B39" s="169"/>
      <c r="C39" s="52"/>
      <c r="D39" s="52"/>
      <c r="E39" s="52"/>
      <c r="F39" s="52"/>
      <c r="G39" s="59"/>
      <c r="H39" s="70"/>
    </row>
    <row r="40" spans="1:18" ht="12.25" customHeight="1" x14ac:dyDescent="0.3">
      <c r="A40" s="54"/>
      <c r="B40" s="170" t="s">
        <v>1603</v>
      </c>
      <c r="C40" s="227">
        <v>8731</v>
      </c>
      <c r="D40" s="228">
        <v>10796</v>
      </c>
      <c r="E40" s="228">
        <v>7500</v>
      </c>
      <c r="F40" s="228">
        <v>23600</v>
      </c>
      <c r="G40" s="228">
        <v>91200</v>
      </c>
      <c r="H40" s="151">
        <v>0</v>
      </c>
    </row>
    <row r="41" spans="1:18" ht="12.25" customHeight="1" x14ac:dyDescent="0.3">
      <c r="A41" s="54"/>
      <c r="B41" s="165" t="s">
        <v>1604</v>
      </c>
      <c r="C41" s="229">
        <v>0</v>
      </c>
      <c r="D41" s="230">
        <v>0</v>
      </c>
      <c r="E41" s="230">
        <v>0</v>
      </c>
      <c r="F41" s="230">
        <v>0</v>
      </c>
      <c r="G41" s="230">
        <v>0</v>
      </c>
      <c r="H41" s="152">
        <v>0</v>
      </c>
    </row>
    <row r="42" spans="1:18" ht="12.25" customHeight="1" x14ac:dyDescent="0.3">
      <c r="A42" s="54"/>
      <c r="B42" s="165" t="s">
        <v>1605</v>
      </c>
      <c r="C42" s="229">
        <v>0</v>
      </c>
      <c r="D42" s="230">
        <v>0</v>
      </c>
      <c r="E42" s="230">
        <v>0</v>
      </c>
      <c r="F42" s="230">
        <v>0</v>
      </c>
      <c r="G42" s="230">
        <v>0</v>
      </c>
      <c r="H42" s="152">
        <v>0</v>
      </c>
    </row>
    <row r="43" spans="1:18" ht="12.25" customHeight="1" x14ac:dyDescent="0.3">
      <c r="A43" s="54"/>
      <c r="B43" s="170" t="s">
        <v>1613</v>
      </c>
      <c r="C43" s="229">
        <v>21466</v>
      </c>
      <c r="D43" s="230">
        <v>20335</v>
      </c>
      <c r="E43" s="230">
        <v>31400</v>
      </c>
      <c r="F43" s="230">
        <v>30000</v>
      </c>
      <c r="G43" s="230">
        <v>36400</v>
      </c>
      <c r="H43" s="152">
        <v>0</v>
      </c>
    </row>
    <row r="44" spans="1:18" ht="12.25" customHeight="1" x14ac:dyDescent="0.3">
      <c r="A44" s="54"/>
      <c r="B44" s="170" t="s">
        <v>1607</v>
      </c>
      <c r="C44" s="231">
        <v>4897</v>
      </c>
      <c r="D44" s="232">
        <v>15208</v>
      </c>
      <c r="E44" s="232">
        <v>28557</v>
      </c>
      <c r="F44" s="232">
        <v>28339</v>
      </c>
      <c r="G44" s="232">
        <v>25541</v>
      </c>
      <c r="H44" s="153">
        <v>0</v>
      </c>
    </row>
    <row r="45" spans="1:18" s="72" customFormat="1" ht="14.5" thickBot="1" x14ac:dyDescent="0.35">
      <c r="A45" s="54"/>
      <c r="B45" s="166" t="s">
        <v>1608</v>
      </c>
      <c r="C45" s="55">
        <f>C40+C43+C44</f>
        <v>35094</v>
      </c>
      <c r="D45" s="55">
        <f>D40+D43+D44</f>
        <v>46339</v>
      </c>
      <c r="E45" s="55">
        <f>E40+E43+E44</f>
        <v>67457</v>
      </c>
      <c r="F45" s="55">
        <f>F40+F43+F44</f>
        <v>81939</v>
      </c>
      <c r="G45" s="55">
        <f>G40+G43+G44</f>
        <v>153141</v>
      </c>
      <c r="H45" s="56">
        <f t="shared" ref="H45" si="4">H40+H43+H44</f>
        <v>0</v>
      </c>
      <c r="I45" s="71"/>
      <c r="J45" s="71"/>
      <c r="K45" s="71"/>
      <c r="L45" s="71"/>
      <c r="M45" s="71"/>
      <c r="N45" s="71"/>
      <c r="O45" s="71"/>
      <c r="P45" s="71"/>
      <c r="Q45" s="71"/>
      <c r="R45" s="71"/>
    </row>
    <row r="46" spans="1:18" ht="12.25" customHeight="1" thickTop="1" x14ac:dyDescent="0.3">
      <c r="A46" s="54"/>
      <c r="B46" s="122"/>
      <c r="C46" s="52"/>
      <c r="D46" s="52"/>
      <c r="E46" s="52"/>
      <c r="F46" s="52"/>
      <c r="G46" s="59"/>
      <c r="H46" s="70"/>
    </row>
    <row r="47" spans="1:18" ht="12.25" customHeight="1" x14ac:dyDescent="0.3">
      <c r="A47" s="69" t="s">
        <v>1614</v>
      </c>
      <c r="B47" s="122"/>
      <c r="C47" s="52"/>
      <c r="D47" s="52"/>
      <c r="E47" s="52"/>
      <c r="F47" s="52"/>
      <c r="G47" s="59"/>
      <c r="H47" s="70"/>
    </row>
    <row r="48" spans="1:18" ht="12.25" customHeight="1" x14ac:dyDescent="0.3">
      <c r="A48" s="54"/>
      <c r="B48" s="170" t="s">
        <v>1603</v>
      </c>
      <c r="C48" s="227">
        <v>10000</v>
      </c>
      <c r="D48" s="228">
        <v>14020</v>
      </c>
      <c r="E48" s="228">
        <v>45270</v>
      </c>
      <c r="F48" s="228">
        <v>52200</v>
      </c>
      <c r="G48" s="228">
        <v>65000</v>
      </c>
      <c r="H48" s="151">
        <v>0</v>
      </c>
    </row>
    <row r="49" spans="1:18" ht="12.25" customHeight="1" x14ac:dyDescent="0.3">
      <c r="A49" s="54"/>
      <c r="B49" s="165" t="s">
        <v>1604</v>
      </c>
      <c r="C49" s="229">
        <v>9963</v>
      </c>
      <c r="D49" s="230">
        <v>9346</v>
      </c>
      <c r="E49" s="230">
        <v>30180</v>
      </c>
      <c r="F49" s="230">
        <v>34800</v>
      </c>
      <c r="G49" s="230">
        <v>15000</v>
      </c>
      <c r="H49" s="152">
        <v>0</v>
      </c>
    </row>
    <row r="50" spans="1:18" ht="12.25" customHeight="1" x14ac:dyDescent="0.3">
      <c r="A50" s="54"/>
      <c r="B50" s="165" t="s">
        <v>1605</v>
      </c>
      <c r="C50" s="229">
        <v>0</v>
      </c>
      <c r="D50" s="230">
        <v>0</v>
      </c>
      <c r="E50" s="230">
        <v>0</v>
      </c>
      <c r="F50" s="230">
        <v>0</v>
      </c>
      <c r="G50" s="230">
        <v>0</v>
      </c>
      <c r="H50" s="152">
        <v>0</v>
      </c>
    </row>
    <row r="51" spans="1:18" ht="12.25" customHeight="1" x14ac:dyDescent="0.3">
      <c r="A51" s="54"/>
      <c r="B51" s="170" t="s">
        <v>1613</v>
      </c>
      <c r="C51" s="229">
        <v>6622</v>
      </c>
      <c r="D51" s="230">
        <v>13030</v>
      </c>
      <c r="E51" s="230">
        <v>15000</v>
      </c>
      <c r="F51" s="230">
        <v>15000</v>
      </c>
      <c r="G51" s="230">
        <v>10000</v>
      </c>
      <c r="H51" s="152">
        <v>0</v>
      </c>
    </row>
    <row r="52" spans="1:18" ht="12.25" customHeight="1" x14ac:dyDescent="0.3">
      <c r="A52" s="54"/>
      <c r="B52" s="170" t="s">
        <v>1607</v>
      </c>
      <c r="C52" s="231">
        <v>5812</v>
      </c>
      <c r="D52" s="232">
        <v>4660</v>
      </c>
      <c r="E52" s="232">
        <v>5948</v>
      </c>
      <c r="F52" s="232">
        <v>6097</v>
      </c>
      <c r="G52" s="232">
        <v>6100</v>
      </c>
      <c r="H52" s="153">
        <v>0</v>
      </c>
    </row>
    <row r="53" spans="1:18" s="72" customFormat="1" ht="14.5" thickBot="1" x14ac:dyDescent="0.35">
      <c r="A53" s="54"/>
      <c r="B53" s="166" t="s">
        <v>1608</v>
      </c>
      <c r="C53" s="55">
        <f t="shared" ref="C53:H53" si="5">C48+C51+C52</f>
        <v>22434</v>
      </c>
      <c r="D53" s="55">
        <f t="shared" si="5"/>
        <v>31710</v>
      </c>
      <c r="E53" s="55">
        <f t="shared" si="5"/>
        <v>66218</v>
      </c>
      <c r="F53" s="55">
        <f t="shared" si="5"/>
        <v>73297</v>
      </c>
      <c r="G53" s="55">
        <f t="shared" si="5"/>
        <v>81100</v>
      </c>
      <c r="H53" s="56">
        <f t="shared" si="5"/>
        <v>0</v>
      </c>
      <c r="I53" s="71"/>
      <c r="J53" s="71"/>
      <c r="K53" s="71"/>
      <c r="L53" s="71"/>
      <c r="M53" s="71"/>
      <c r="N53" s="71"/>
      <c r="O53" s="71"/>
      <c r="P53" s="71"/>
      <c r="Q53" s="71"/>
      <c r="R53" s="71"/>
    </row>
    <row r="54" spans="1:18" ht="12.25" customHeight="1" thickTop="1" x14ac:dyDescent="0.3">
      <c r="A54" s="54"/>
      <c r="B54" s="122"/>
      <c r="C54" s="63"/>
      <c r="D54" s="63"/>
      <c r="E54" s="52"/>
      <c r="F54" s="52"/>
      <c r="G54" s="59"/>
      <c r="H54" s="70"/>
    </row>
    <row r="55" spans="1:18" ht="12.25" customHeight="1" x14ac:dyDescent="0.3">
      <c r="A55" s="69" t="s">
        <v>1615</v>
      </c>
      <c r="B55" s="122"/>
      <c r="C55" s="63"/>
      <c r="D55" s="63"/>
      <c r="E55" s="52"/>
      <c r="F55" s="52"/>
      <c r="G55" s="59"/>
      <c r="H55" s="70"/>
    </row>
    <row r="56" spans="1:18" ht="12.25" customHeight="1" x14ac:dyDescent="0.3">
      <c r="A56" s="54"/>
      <c r="B56" s="170" t="s">
        <v>1603</v>
      </c>
      <c r="C56" s="227">
        <v>0</v>
      </c>
      <c r="D56" s="228">
        <v>0</v>
      </c>
      <c r="E56" s="228">
        <v>0</v>
      </c>
      <c r="F56" s="228">
        <v>0</v>
      </c>
      <c r="G56" s="228">
        <v>0</v>
      </c>
      <c r="H56" s="151">
        <v>0</v>
      </c>
    </row>
    <row r="57" spans="1:18" ht="12.25" customHeight="1" x14ac:dyDescent="0.3">
      <c r="A57" s="54"/>
      <c r="B57" s="165" t="s">
        <v>1604</v>
      </c>
      <c r="C57" s="229">
        <v>0</v>
      </c>
      <c r="D57" s="230">
        <v>0</v>
      </c>
      <c r="E57" s="230">
        <v>0</v>
      </c>
      <c r="F57" s="230">
        <v>0</v>
      </c>
      <c r="G57" s="230">
        <v>0</v>
      </c>
      <c r="H57" s="152">
        <v>0</v>
      </c>
    </row>
    <row r="58" spans="1:18" ht="12.25" customHeight="1" x14ac:dyDescent="0.3">
      <c r="A58" s="54"/>
      <c r="B58" s="165" t="s">
        <v>1605</v>
      </c>
      <c r="C58" s="229">
        <v>0</v>
      </c>
      <c r="D58" s="230">
        <v>0</v>
      </c>
      <c r="E58" s="230">
        <v>0</v>
      </c>
      <c r="F58" s="230">
        <v>0</v>
      </c>
      <c r="G58" s="230">
        <v>0</v>
      </c>
      <c r="H58" s="152">
        <v>0</v>
      </c>
    </row>
    <row r="59" spans="1:18" ht="12.25" customHeight="1" x14ac:dyDescent="0.3">
      <c r="A59" s="54"/>
      <c r="B59" s="170" t="s">
        <v>1613</v>
      </c>
      <c r="C59" s="229">
        <v>0</v>
      </c>
      <c r="D59" s="230">
        <v>0</v>
      </c>
      <c r="E59" s="230">
        <v>115</v>
      </c>
      <c r="F59" s="230">
        <v>0</v>
      </c>
      <c r="G59" s="230">
        <v>0</v>
      </c>
      <c r="H59" s="152">
        <v>0</v>
      </c>
    </row>
    <row r="60" spans="1:18" ht="12.25" customHeight="1" x14ac:dyDescent="0.3">
      <c r="A60" s="54"/>
      <c r="B60" s="170" t="s">
        <v>1607</v>
      </c>
      <c r="C60" s="231">
        <v>0</v>
      </c>
      <c r="D60" s="232">
        <v>0</v>
      </c>
      <c r="E60" s="232">
        <v>0</v>
      </c>
      <c r="F60" s="232">
        <v>0</v>
      </c>
      <c r="G60" s="232">
        <v>0</v>
      </c>
      <c r="H60" s="153">
        <v>0</v>
      </c>
    </row>
    <row r="61" spans="1:18" s="72" customFormat="1" ht="12.25" customHeight="1" thickBot="1" x14ac:dyDescent="0.35">
      <c r="A61" s="54"/>
      <c r="B61" s="166" t="s">
        <v>1608</v>
      </c>
      <c r="C61" s="55">
        <f t="shared" ref="C61:H61" si="6">C56+C59+C60</f>
        <v>0</v>
      </c>
      <c r="D61" s="55">
        <f t="shared" si="6"/>
        <v>0</v>
      </c>
      <c r="E61" s="55">
        <f t="shared" si="6"/>
        <v>115</v>
      </c>
      <c r="F61" s="55">
        <f t="shared" si="6"/>
        <v>0</v>
      </c>
      <c r="G61" s="55">
        <f t="shared" si="6"/>
        <v>0</v>
      </c>
      <c r="H61" s="56">
        <f t="shared" si="6"/>
        <v>0</v>
      </c>
      <c r="I61" s="71"/>
      <c r="J61" s="71"/>
      <c r="K61" s="71"/>
      <c r="L61" s="71"/>
      <c r="M61" s="71"/>
      <c r="N61" s="71"/>
      <c r="O61" s="71"/>
      <c r="P61" s="71"/>
      <c r="Q61" s="71"/>
      <c r="R61" s="71"/>
    </row>
    <row r="62" spans="1:18" ht="12.25" customHeight="1" thickTop="1" x14ac:dyDescent="0.3">
      <c r="A62" s="54"/>
      <c r="B62" s="122"/>
      <c r="C62" s="73"/>
      <c r="D62" s="73"/>
      <c r="E62" s="74"/>
      <c r="F62" s="52"/>
      <c r="G62" s="59"/>
      <c r="H62" s="70"/>
    </row>
    <row r="63" spans="1:18" ht="12.25" customHeight="1" x14ac:dyDescent="0.3">
      <c r="A63" s="69" t="s">
        <v>1616</v>
      </c>
      <c r="B63" s="122"/>
      <c r="C63" s="52"/>
      <c r="D63" s="52"/>
      <c r="E63" s="52"/>
      <c r="F63" s="52"/>
      <c r="G63" s="59"/>
      <c r="H63" s="70"/>
      <c r="I63" s="61"/>
    </row>
    <row r="64" spans="1:18" ht="12.25" customHeight="1" x14ac:dyDescent="0.3">
      <c r="A64" s="54"/>
      <c r="B64" s="170" t="s">
        <v>1603</v>
      </c>
      <c r="C64" s="227">
        <v>114900</v>
      </c>
      <c r="D64" s="228">
        <v>213800</v>
      </c>
      <c r="E64" s="228">
        <v>175000</v>
      </c>
      <c r="F64" s="228">
        <v>413900</v>
      </c>
      <c r="G64" s="228">
        <v>297400</v>
      </c>
      <c r="H64" s="151">
        <v>0</v>
      </c>
      <c r="I64" s="61"/>
    </row>
    <row r="65" spans="1:18" ht="12.25" customHeight="1" x14ac:dyDescent="0.3">
      <c r="A65" s="54"/>
      <c r="B65" s="165" t="s">
        <v>1604</v>
      </c>
      <c r="C65" s="229">
        <v>0</v>
      </c>
      <c r="D65" s="230">
        <v>0</v>
      </c>
      <c r="E65" s="230">
        <v>0</v>
      </c>
      <c r="F65" s="230">
        <v>0</v>
      </c>
      <c r="G65" s="230">
        <v>0</v>
      </c>
      <c r="H65" s="152">
        <v>0</v>
      </c>
      <c r="I65" s="61"/>
    </row>
    <row r="66" spans="1:18" ht="12.25" customHeight="1" x14ac:dyDescent="0.3">
      <c r="A66" s="54"/>
      <c r="B66" s="165" t="s">
        <v>1605</v>
      </c>
      <c r="C66" s="229">
        <v>0</v>
      </c>
      <c r="D66" s="230">
        <v>0</v>
      </c>
      <c r="E66" s="230">
        <v>0</v>
      </c>
      <c r="F66" s="230">
        <v>0</v>
      </c>
      <c r="G66" s="230">
        <v>0</v>
      </c>
      <c r="H66" s="152">
        <v>0</v>
      </c>
      <c r="I66" s="61"/>
    </row>
    <row r="67" spans="1:18" ht="12.25" customHeight="1" x14ac:dyDescent="0.3">
      <c r="A67" s="54"/>
      <c r="B67" s="170" t="s">
        <v>1613</v>
      </c>
      <c r="C67" s="229">
        <v>5900</v>
      </c>
      <c r="D67" s="230">
        <v>42223</v>
      </c>
      <c r="E67" s="230">
        <v>95000</v>
      </c>
      <c r="F67" s="230">
        <v>65000</v>
      </c>
      <c r="G67" s="230">
        <v>58000</v>
      </c>
      <c r="H67" s="152">
        <v>0</v>
      </c>
      <c r="I67" s="61"/>
    </row>
    <row r="68" spans="1:18" ht="12.25" customHeight="1" x14ac:dyDescent="0.3">
      <c r="A68" s="54"/>
      <c r="B68" s="170" t="s">
        <v>1607</v>
      </c>
      <c r="C68" s="231">
        <v>0</v>
      </c>
      <c r="D68" s="232">
        <v>0</v>
      </c>
      <c r="E68" s="232">
        <v>5000</v>
      </c>
      <c r="F68" s="232">
        <v>3000</v>
      </c>
      <c r="G68" s="232">
        <v>3000</v>
      </c>
      <c r="H68" s="153">
        <v>0</v>
      </c>
      <c r="I68" s="61"/>
    </row>
    <row r="69" spans="1:18" s="72" customFormat="1" ht="14.5" thickBot="1" x14ac:dyDescent="0.35">
      <c r="A69" s="54"/>
      <c r="B69" s="166" t="s">
        <v>1608</v>
      </c>
      <c r="C69" s="55">
        <f t="shared" ref="C69:H69" si="7">C64+C67+C68</f>
        <v>120800</v>
      </c>
      <c r="D69" s="55">
        <f t="shared" si="7"/>
        <v>256023</v>
      </c>
      <c r="E69" s="55">
        <f t="shared" si="7"/>
        <v>275000</v>
      </c>
      <c r="F69" s="55">
        <f t="shared" si="7"/>
        <v>481900</v>
      </c>
      <c r="G69" s="55">
        <f t="shared" si="7"/>
        <v>358400</v>
      </c>
      <c r="H69" s="56">
        <f t="shared" si="7"/>
        <v>0</v>
      </c>
      <c r="I69" s="75"/>
      <c r="J69" s="71"/>
      <c r="K69" s="71"/>
      <c r="L69" s="71"/>
      <c r="M69" s="71"/>
      <c r="N69" s="71"/>
      <c r="O69" s="71"/>
      <c r="P69" s="71"/>
      <c r="Q69" s="71"/>
      <c r="R69" s="71"/>
    </row>
    <row r="70" spans="1:18" ht="12.25" customHeight="1" thickTop="1" x14ac:dyDescent="0.3">
      <c r="A70" s="54"/>
      <c r="B70" s="122"/>
      <c r="C70" s="52"/>
      <c r="D70" s="52"/>
      <c r="E70" s="52"/>
      <c r="F70" s="52"/>
      <c r="G70" s="59"/>
      <c r="H70" s="70"/>
    </row>
    <row r="71" spans="1:18" ht="12.25" customHeight="1" x14ac:dyDescent="0.3">
      <c r="A71" s="69" t="s">
        <v>1617</v>
      </c>
      <c r="B71" s="122"/>
      <c r="C71" s="52"/>
      <c r="D71" s="52"/>
      <c r="E71" s="52"/>
      <c r="F71" s="52"/>
      <c r="G71" s="59"/>
      <c r="H71" s="70"/>
    </row>
    <row r="72" spans="1:18" ht="12.25" customHeight="1" x14ac:dyDescent="0.3">
      <c r="A72" s="54"/>
      <c r="B72" s="170" t="s">
        <v>1603</v>
      </c>
      <c r="C72" s="227">
        <v>0</v>
      </c>
      <c r="D72" s="228">
        <v>0</v>
      </c>
      <c r="E72" s="228">
        <v>0</v>
      </c>
      <c r="F72" s="228">
        <v>0</v>
      </c>
      <c r="G72" s="228">
        <v>0</v>
      </c>
      <c r="H72" s="151">
        <v>0</v>
      </c>
    </row>
    <row r="73" spans="1:18" ht="12.25" customHeight="1" x14ac:dyDescent="0.3">
      <c r="A73" s="54"/>
      <c r="B73" s="165" t="s">
        <v>1604</v>
      </c>
      <c r="C73" s="229">
        <v>0</v>
      </c>
      <c r="D73" s="230">
        <v>0</v>
      </c>
      <c r="E73" s="230">
        <v>0</v>
      </c>
      <c r="F73" s="230">
        <v>0</v>
      </c>
      <c r="G73" s="230">
        <v>0</v>
      </c>
      <c r="H73" s="152">
        <v>0</v>
      </c>
    </row>
    <row r="74" spans="1:18" ht="12.25" customHeight="1" x14ac:dyDescent="0.3">
      <c r="A74" s="54"/>
      <c r="B74" s="165" t="s">
        <v>1605</v>
      </c>
      <c r="C74" s="229">
        <v>0</v>
      </c>
      <c r="D74" s="230">
        <v>0</v>
      </c>
      <c r="E74" s="230">
        <v>0</v>
      </c>
      <c r="F74" s="230">
        <v>0</v>
      </c>
      <c r="G74" s="230">
        <v>0</v>
      </c>
      <c r="H74" s="152">
        <v>0</v>
      </c>
    </row>
    <row r="75" spans="1:18" ht="12.25" customHeight="1" x14ac:dyDescent="0.3">
      <c r="A75" s="54"/>
      <c r="B75" s="170" t="s">
        <v>1613</v>
      </c>
      <c r="C75" s="229">
        <v>0</v>
      </c>
      <c r="D75" s="230">
        <v>0</v>
      </c>
      <c r="E75" s="230">
        <v>0</v>
      </c>
      <c r="F75" s="230">
        <v>0</v>
      </c>
      <c r="G75" s="230">
        <v>0</v>
      </c>
      <c r="H75" s="152">
        <v>0</v>
      </c>
    </row>
    <row r="76" spans="1:18" ht="12.25" customHeight="1" x14ac:dyDescent="0.3">
      <c r="A76" s="54"/>
      <c r="B76" s="170" t="s">
        <v>1607</v>
      </c>
      <c r="C76" s="231">
        <v>0</v>
      </c>
      <c r="D76" s="232">
        <v>0</v>
      </c>
      <c r="E76" s="232">
        <v>0</v>
      </c>
      <c r="F76" s="232">
        <v>0</v>
      </c>
      <c r="G76" s="232">
        <v>0</v>
      </c>
      <c r="H76" s="153">
        <v>0</v>
      </c>
    </row>
    <row r="77" spans="1:18" s="72" customFormat="1" ht="12.25" customHeight="1" thickBot="1" x14ac:dyDescent="0.35">
      <c r="A77" s="54"/>
      <c r="B77" s="166" t="s">
        <v>1608</v>
      </c>
      <c r="C77" s="55">
        <f t="shared" ref="C77:H77" si="8">C72+C75+C76</f>
        <v>0</v>
      </c>
      <c r="D77" s="55">
        <f t="shared" si="8"/>
        <v>0</v>
      </c>
      <c r="E77" s="55">
        <f t="shared" si="8"/>
        <v>0</v>
      </c>
      <c r="F77" s="55">
        <f t="shared" si="8"/>
        <v>0</v>
      </c>
      <c r="G77" s="55">
        <f t="shared" si="8"/>
        <v>0</v>
      </c>
      <c r="H77" s="56">
        <f t="shared" si="8"/>
        <v>0</v>
      </c>
      <c r="I77" s="71"/>
      <c r="J77" s="71"/>
      <c r="K77" s="71"/>
      <c r="L77" s="71"/>
      <c r="M77" s="71"/>
      <c r="N77" s="71"/>
      <c r="O77" s="71"/>
      <c r="P77" s="71"/>
      <c r="Q77" s="71"/>
      <c r="R77" s="71"/>
    </row>
    <row r="78" spans="1:18" s="72" customFormat="1" ht="12.25" customHeight="1" thickTop="1" x14ac:dyDescent="0.35">
      <c r="A78" s="76"/>
      <c r="B78" s="172"/>
      <c r="C78" s="63"/>
      <c r="D78" s="63"/>
      <c r="E78" s="77"/>
      <c r="F78" s="78"/>
      <c r="G78" s="78"/>
      <c r="H78" s="79"/>
      <c r="I78" s="173"/>
      <c r="J78" s="173"/>
      <c r="K78" s="173"/>
      <c r="L78" s="173"/>
      <c r="M78" s="71"/>
      <c r="N78" s="71"/>
      <c r="O78" s="71"/>
      <c r="P78" s="71"/>
      <c r="Q78" s="71"/>
      <c r="R78" s="71"/>
    </row>
    <row r="79" spans="1:18" ht="12.25" customHeight="1" x14ac:dyDescent="0.35">
      <c r="A79" s="80" t="s">
        <v>1618</v>
      </c>
      <c r="B79" s="122"/>
      <c r="C79" s="52"/>
      <c r="D79" s="52"/>
      <c r="E79" s="77"/>
      <c r="F79" s="59"/>
      <c r="G79" s="59"/>
      <c r="H79" s="60"/>
      <c r="I79" s="174"/>
      <c r="J79" s="174"/>
      <c r="K79" s="175"/>
      <c r="L79" s="175"/>
    </row>
    <row r="80" spans="1:18" ht="12.25" customHeight="1" x14ac:dyDescent="0.3">
      <c r="A80" s="54"/>
      <c r="B80" s="170" t="s">
        <v>1603</v>
      </c>
      <c r="C80" s="227">
        <v>7611</v>
      </c>
      <c r="D80" s="228">
        <v>14587.5568066008</v>
      </c>
      <c r="E80" s="228">
        <v>28495.745739416332</v>
      </c>
      <c r="F80" s="228">
        <v>18289.525890000001</v>
      </c>
      <c r="G80" s="228">
        <v>3812.9670000000001</v>
      </c>
      <c r="H80" s="151">
        <v>0</v>
      </c>
      <c r="I80" s="176"/>
      <c r="J80" s="176"/>
      <c r="K80" s="176"/>
      <c r="L80" s="176"/>
    </row>
    <row r="81" spans="1:18" ht="12.25" customHeight="1" x14ac:dyDescent="0.3">
      <c r="A81" s="54"/>
      <c r="B81" s="165" t="s">
        <v>1604</v>
      </c>
      <c r="C81" s="229">
        <v>0</v>
      </c>
      <c r="D81" s="230">
        <v>0</v>
      </c>
      <c r="E81" s="230">
        <v>0</v>
      </c>
      <c r="F81" s="230">
        <v>0</v>
      </c>
      <c r="G81" s="230">
        <v>0</v>
      </c>
      <c r="H81" s="152">
        <v>0</v>
      </c>
      <c r="I81" s="176"/>
      <c r="J81" s="176"/>
      <c r="K81" s="176"/>
      <c r="L81" s="176"/>
    </row>
    <row r="82" spans="1:18" ht="12.25" customHeight="1" x14ac:dyDescent="0.3">
      <c r="A82" s="54"/>
      <c r="B82" s="165" t="s">
        <v>1605</v>
      </c>
      <c r="C82" s="229">
        <v>0</v>
      </c>
      <c r="D82" s="230">
        <v>0</v>
      </c>
      <c r="E82" s="230">
        <v>0</v>
      </c>
      <c r="F82" s="230">
        <v>0</v>
      </c>
      <c r="G82" s="230">
        <v>0</v>
      </c>
      <c r="H82" s="152">
        <v>0</v>
      </c>
      <c r="I82" s="176"/>
      <c r="J82" s="176"/>
      <c r="K82" s="176"/>
      <c r="L82" s="176"/>
    </row>
    <row r="83" spans="1:18" ht="12.25" customHeight="1" x14ac:dyDescent="0.3">
      <c r="A83" s="54"/>
      <c r="B83" s="170" t="s">
        <v>1613</v>
      </c>
      <c r="C83" s="229">
        <v>3404</v>
      </c>
      <c r="D83" s="230">
        <v>4346.5729603168402</v>
      </c>
      <c r="E83" s="230">
        <v>2777.2893943976037</v>
      </c>
      <c r="F83" s="230">
        <v>2806.436866</v>
      </c>
      <c r="G83" s="230">
        <v>1636.6753999999999</v>
      </c>
      <c r="H83" s="152">
        <v>0</v>
      </c>
      <c r="I83" s="176"/>
      <c r="J83" s="176"/>
      <c r="K83" s="176"/>
      <c r="L83" s="176"/>
    </row>
    <row r="84" spans="1:18" ht="12.25" customHeight="1" x14ac:dyDescent="0.3">
      <c r="A84" s="54"/>
      <c r="B84" s="170" t="s">
        <v>1607</v>
      </c>
      <c r="C84" s="231">
        <v>1258</v>
      </c>
      <c r="D84" s="232">
        <v>11681.4777993269</v>
      </c>
      <c r="E84" s="232">
        <v>11166.723172390359</v>
      </c>
      <c r="F84" s="232">
        <v>10034.2611375793</v>
      </c>
      <c r="G84" s="232">
        <v>2080.949829793291</v>
      </c>
      <c r="H84" s="153">
        <v>0</v>
      </c>
      <c r="I84" s="176"/>
      <c r="J84" s="176"/>
      <c r="K84" s="176"/>
      <c r="L84" s="176"/>
    </row>
    <row r="85" spans="1:18" s="179" customFormat="1" ht="12.25" customHeight="1" thickBot="1" x14ac:dyDescent="0.35">
      <c r="A85" s="54"/>
      <c r="B85" s="166" t="s">
        <v>1608</v>
      </c>
      <c r="C85" s="81">
        <f t="shared" ref="C85:H85" si="9">C80+C83+C84</f>
        <v>12273</v>
      </c>
      <c r="D85" s="81">
        <f t="shared" si="9"/>
        <v>30615.607566244544</v>
      </c>
      <c r="E85" s="81">
        <f t="shared" si="9"/>
        <v>42439.758306204298</v>
      </c>
      <c r="F85" s="81">
        <f t="shared" si="9"/>
        <v>31130.223893579299</v>
      </c>
      <c r="G85" s="81">
        <f t="shared" si="9"/>
        <v>7530.5922297932902</v>
      </c>
      <c r="H85" s="82">
        <f t="shared" si="9"/>
        <v>0</v>
      </c>
      <c r="I85" s="177"/>
      <c r="J85" s="177"/>
      <c r="K85" s="178"/>
      <c r="L85" s="178"/>
      <c r="M85" s="83"/>
      <c r="N85" s="83"/>
      <c r="O85" s="83"/>
      <c r="P85" s="83"/>
      <c r="Q85" s="83"/>
      <c r="R85" s="83"/>
    </row>
    <row r="86" spans="1:18" ht="12.25" customHeight="1" thickTop="1" x14ac:dyDescent="0.35">
      <c r="A86" s="54"/>
      <c r="B86" s="122"/>
      <c r="C86" s="84"/>
      <c r="D86" s="84"/>
      <c r="E86" s="84"/>
      <c r="F86" s="84"/>
      <c r="G86" s="84"/>
      <c r="H86" s="60"/>
      <c r="I86" s="180"/>
      <c r="J86" s="180"/>
      <c r="K86" s="181"/>
      <c r="L86" s="181"/>
    </row>
    <row r="87" spans="1:18" ht="12.25" customHeight="1" x14ac:dyDescent="0.35">
      <c r="A87" s="80" t="s">
        <v>1619</v>
      </c>
      <c r="B87" s="122"/>
      <c r="C87" s="84"/>
      <c r="D87" s="84"/>
      <c r="E87" s="84"/>
      <c r="F87" s="84"/>
      <c r="G87" s="84"/>
      <c r="H87" s="60"/>
      <c r="I87" s="180"/>
      <c r="J87" s="180"/>
      <c r="K87" s="181"/>
      <c r="L87" s="181"/>
    </row>
    <row r="88" spans="1:18" ht="12.25" customHeight="1" x14ac:dyDescent="0.3">
      <c r="A88" s="54"/>
      <c r="B88" s="170" t="s">
        <v>1603</v>
      </c>
      <c r="C88" s="227">
        <v>13575.96</v>
      </c>
      <c r="D88" s="228">
        <v>8219.2744333992196</v>
      </c>
      <c r="E88" s="228">
        <v>39974.714180583673</v>
      </c>
      <c r="F88" s="228">
        <v>38433.426700000004</v>
      </c>
      <c r="G88" s="228">
        <v>15655.80207</v>
      </c>
      <c r="H88" s="151">
        <v>0</v>
      </c>
      <c r="I88" s="176"/>
      <c r="J88" s="176"/>
      <c r="K88" s="176"/>
      <c r="L88" s="176"/>
    </row>
    <row r="89" spans="1:18" ht="12.25" customHeight="1" x14ac:dyDescent="0.3">
      <c r="A89" s="54"/>
      <c r="B89" s="165" t="s">
        <v>1604</v>
      </c>
      <c r="C89" s="229">
        <v>0</v>
      </c>
      <c r="D89" s="230">
        <v>0</v>
      </c>
      <c r="E89" s="230">
        <v>0</v>
      </c>
      <c r="F89" s="230">
        <v>0</v>
      </c>
      <c r="G89" s="230">
        <v>0</v>
      </c>
      <c r="H89" s="152">
        <v>0</v>
      </c>
      <c r="I89" s="176"/>
      <c r="J89" s="176"/>
      <c r="K89" s="176"/>
      <c r="L89" s="176"/>
    </row>
    <row r="90" spans="1:18" ht="12.25" customHeight="1" x14ac:dyDescent="0.3">
      <c r="A90" s="54"/>
      <c r="B90" s="165" t="s">
        <v>1605</v>
      </c>
      <c r="C90" s="229">
        <v>0</v>
      </c>
      <c r="D90" s="230">
        <v>0</v>
      </c>
      <c r="E90" s="230">
        <v>0</v>
      </c>
      <c r="F90" s="230">
        <v>0</v>
      </c>
      <c r="G90" s="230">
        <v>0</v>
      </c>
      <c r="H90" s="152">
        <v>0</v>
      </c>
      <c r="I90" s="176"/>
      <c r="J90" s="176"/>
      <c r="K90" s="176"/>
      <c r="L90" s="176"/>
    </row>
    <row r="91" spans="1:18" ht="12.25" customHeight="1" x14ac:dyDescent="0.3">
      <c r="A91" s="54"/>
      <c r="B91" s="170" t="s">
        <v>1613</v>
      </c>
      <c r="C91" s="229">
        <v>3430.7</v>
      </c>
      <c r="D91" s="230">
        <v>4557.5490496830698</v>
      </c>
      <c r="E91" s="230">
        <v>9980.8175756023975</v>
      </c>
      <c r="F91" s="230">
        <v>9309.3995990000003</v>
      </c>
      <c r="G91" s="230">
        <v>7709.3968450000011</v>
      </c>
      <c r="H91" s="152">
        <v>0</v>
      </c>
      <c r="I91" s="176"/>
      <c r="J91" s="176"/>
      <c r="K91" s="176"/>
      <c r="L91" s="176"/>
    </row>
    <row r="92" spans="1:18" ht="12.25" customHeight="1" x14ac:dyDescent="0.3">
      <c r="A92" s="54"/>
      <c r="B92" s="170" t="s">
        <v>1607</v>
      </c>
      <c r="C92" s="231">
        <v>5279.39</v>
      </c>
      <c r="D92" s="232">
        <v>3441.4115006731322</v>
      </c>
      <c r="E92" s="232">
        <v>7022.1945634426411</v>
      </c>
      <c r="F92" s="232">
        <v>3919.5656024206651</v>
      </c>
      <c r="G92" s="232">
        <v>13860.23817020671</v>
      </c>
      <c r="H92" s="153">
        <v>0</v>
      </c>
      <c r="I92" s="176"/>
      <c r="J92" s="176"/>
      <c r="K92" s="176"/>
      <c r="L92" s="176"/>
    </row>
    <row r="93" spans="1:18" s="179" customFormat="1" ht="12.25" customHeight="1" thickBot="1" x14ac:dyDescent="0.35">
      <c r="A93" s="54"/>
      <c r="B93" s="166" t="s">
        <v>1608</v>
      </c>
      <c r="C93" s="81">
        <f t="shared" ref="C93:H93" si="10">C88+C91+C92</f>
        <v>22286.05</v>
      </c>
      <c r="D93" s="81">
        <f t="shared" si="10"/>
        <v>16218.234983755421</v>
      </c>
      <c r="E93" s="81">
        <f t="shared" si="10"/>
        <v>56977.726319628709</v>
      </c>
      <c r="F93" s="81">
        <f t="shared" si="10"/>
        <v>51662.391901420669</v>
      </c>
      <c r="G93" s="81">
        <f t="shared" si="10"/>
        <v>37225.437085206708</v>
      </c>
      <c r="H93" s="82">
        <f t="shared" si="10"/>
        <v>0</v>
      </c>
      <c r="I93" s="177"/>
      <c r="J93" s="177"/>
      <c r="K93" s="178"/>
      <c r="L93" s="178"/>
      <c r="M93" s="83"/>
      <c r="N93" s="83"/>
      <c r="O93" s="83"/>
      <c r="P93" s="83"/>
      <c r="Q93" s="83"/>
      <c r="R93" s="83"/>
    </row>
    <row r="94" spans="1:18" ht="12.25" customHeight="1" thickTop="1" x14ac:dyDescent="0.35">
      <c r="A94" s="54"/>
      <c r="B94" s="122"/>
      <c r="C94" s="84"/>
      <c r="D94" s="84"/>
      <c r="E94" s="84"/>
      <c r="F94" s="84"/>
      <c r="G94" s="84"/>
      <c r="H94" s="60"/>
      <c r="I94" s="180"/>
      <c r="J94" s="180"/>
      <c r="K94" s="181"/>
      <c r="L94" s="181"/>
    </row>
    <row r="95" spans="1:18" ht="12.25" customHeight="1" x14ac:dyDescent="0.35">
      <c r="A95" s="80" t="s">
        <v>1620</v>
      </c>
      <c r="B95" s="122"/>
      <c r="C95" s="84"/>
      <c r="D95" s="84"/>
      <c r="E95" s="84"/>
      <c r="F95" s="84"/>
      <c r="G95" s="84"/>
      <c r="H95" s="60"/>
      <c r="I95" s="180"/>
      <c r="J95" s="180"/>
      <c r="K95" s="181"/>
      <c r="L95" s="181"/>
    </row>
    <row r="96" spans="1:18" ht="12.25" customHeight="1" x14ac:dyDescent="0.3">
      <c r="A96" s="54"/>
      <c r="B96" s="170" t="s">
        <v>1603</v>
      </c>
      <c r="C96" s="227">
        <v>0</v>
      </c>
      <c r="D96" s="228">
        <v>0</v>
      </c>
      <c r="E96" s="228">
        <v>0</v>
      </c>
      <c r="F96" s="228">
        <v>0</v>
      </c>
      <c r="G96" s="228">
        <v>0</v>
      </c>
      <c r="H96" s="151">
        <v>0</v>
      </c>
      <c r="I96" s="176"/>
      <c r="J96" s="176"/>
      <c r="K96" s="176"/>
      <c r="L96" s="176"/>
    </row>
    <row r="97" spans="1:18" ht="12.25" customHeight="1" x14ac:dyDescent="0.3">
      <c r="A97" s="54"/>
      <c r="B97" s="165" t="s">
        <v>1604</v>
      </c>
      <c r="C97" s="229">
        <v>0</v>
      </c>
      <c r="D97" s="230">
        <v>0</v>
      </c>
      <c r="E97" s="230">
        <v>0</v>
      </c>
      <c r="F97" s="230">
        <v>0</v>
      </c>
      <c r="G97" s="230">
        <v>0</v>
      </c>
      <c r="H97" s="152">
        <v>0</v>
      </c>
      <c r="I97" s="176"/>
      <c r="J97" s="176"/>
      <c r="K97" s="176"/>
      <c r="L97" s="176"/>
    </row>
    <row r="98" spans="1:18" ht="12.25" customHeight="1" x14ac:dyDescent="0.3">
      <c r="A98" s="54"/>
      <c r="B98" s="165" t="s">
        <v>1605</v>
      </c>
      <c r="C98" s="229">
        <v>0</v>
      </c>
      <c r="D98" s="230">
        <v>0</v>
      </c>
      <c r="E98" s="230">
        <v>0</v>
      </c>
      <c r="F98" s="230">
        <v>0</v>
      </c>
      <c r="G98" s="230">
        <v>0</v>
      </c>
      <c r="H98" s="152">
        <v>0</v>
      </c>
      <c r="I98" s="176"/>
      <c r="J98" s="176"/>
      <c r="K98" s="176"/>
      <c r="L98" s="176"/>
    </row>
    <row r="99" spans="1:18" ht="12.25" customHeight="1" x14ac:dyDescent="0.3">
      <c r="A99" s="54"/>
      <c r="B99" s="170" t="s">
        <v>1613</v>
      </c>
      <c r="C99" s="229">
        <v>0</v>
      </c>
      <c r="D99" s="230">
        <v>0</v>
      </c>
      <c r="E99" s="230">
        <v>0</v>
      </c>
      <c r="F99" s="230">
        <v>0</v>
      </c>
      <c r="G99" s="230">
        <v>0</v>
      </c>
      <c r="H99" s="152">
        <v>0</v>
      </c>
      <c r="I99" s="176"/>
      <c r="J99" s="176"/>
      <c r="K99" s="176"/>
      <c r="L99" s="176"/>
    </row>
    <row r="100" spans="1:18" ht="12.25" customHeight="1" x14ac:dyDescent="0.3">
      <c r="A100" s="54"/>
      <c r="B100" s="170" t="s">
        <v>1607</v>
      </c>
      <c r="C100" s="231">
        <v>0</v>
      </c>
      <c r="D100" s="232">
        <v>0</v>
      </c>
      <c r="E100" s="232">
        <v>0</v>
      </c>
      <c r="F100" s="232">
        <v>0</v>
      </c>
      <c r="G100" s="232">
        <v>0</v>
      </c>
      <c r="H100" s="153">
        <v>0</v>
      </c>
      <c r="I100" s="176"/>
      <c r="J100" s="176"/>
      <c r="K100" s="176"/>
      <c r="L100" s="176"/>
    </row>
    <row r="101" spans="1:18" s="179" customFormat="1" ht="12.25" customHeight="1" thickBot="1" x14ac:dyDescent="0.35">
      <c r="A101" s="54"/>
      <c r="B101" s="166" t="s">
        <v>1608</v>
      </c>
      <c r="C101" s="81">
        <f t="shared" ref="C101:H101" si="11">C96+C99+C100</f>
        <v>0</v>
      </c>
      <c r="D101" s="81">
        <f t="shared" si="11"/>
        <v>0</v>
      </c>
      <c r="E101" s="81">
        <f t="shared" si="11"/>
        <v>0</v>
      </c>
      <c r="F101" s="81">
        <f t="shared" si="11"/>
        <v>0</v>
      </c>
      <c r="G101" s="81">
        <f t="shared" si="11"/>
        <v>0</v>
      </c>
      <c r="H101" s="82">
        <f t="shared" si="11"/>
        <v>0</v>
      </c>
      <c r="I101" s="177"/>
      <c r="J101" s="177"/>
      <c r="K101" s="178"/>
      <c r="L101" s="178"/>
      <c r="M101" s="83"/>
      <c r="N101" s="83"/>
      <c r="O101" s="83"/>
      <c r="P101" s="83"/>
      <c r="Q101" s="83"/>
      <c r="R101" s="83"/>
    </row>
    <row r="102" spans="1:18" ht="12.25" customHeight="1" thickTop="1" x14ac:dyDescent="0.35">
      <c r="A102" s="54"/>
      <c r="B102" s="122"/>
      <c r="C102" s="84"/>
      <c r="D102" s="84"/>
      <c r="E102" s="84"/>
      <c r="F102" s="84"/>
      <c r="G102" s="84"/>
      <c r="H102" s="60"/>
      <c r="I102" s="180"/>
      <c r="J102" s="180"/>
    </row>
    <row r="103" spans="1:18" ht="12.25" customHeight="1" x14ac:dyDescent="0.35">
      <c r="A103" s="80" t="s">
        <v>1621</v>
      </c>
      <c r="B103" s="122"/>
      <c r="C103" s="84"/>
      <c r="D103" s="84"/>
      <c r="E103" s="84"/>
      <c r="F103" s="84"/>
      <c r="G103" s="84"/>
      <c r="H103" s="60"/>
      <c r="I103" s="180"/>
      <c r="J103" s="180"/>
    </row>
    <row r="104" spans="1:18" ht="12.25" customHeight="1" x14ac:dyDescent="0.3">
      <c r="A104" s="54"/>
      <c r="B104" s="170" t="s">
        <v>1603</v>
      </c>
      <c r="C104" s="227">
        <v>5162</v>
      </c>
      <c r="D104" s="228">
        <v>6697</v>
      </c>
      <c r="E104" s="228">
        <v>14961</v>
      </c>
      <c r="F104" s="228">
        <v>16041</v>
      </c>
      <c r="G104" s="228">
        <v>29004</v>
      </c>
      <c r="H104" s="151">
        <v>0</v>
      </c>
      <c r="I104" s="176"/>
      <c r="J104" s="176"/>
    </row>
    <row r="105" spans="1:18" ht="12.25" customHeight="1" x14ac:dyDescent="0.3">
      <c r="A105" s="54"/>
      <c r="B105" s="165" t="s">
        <v>1604</v>
      </c>
      <c r="C105" s="229">
        <v>0</v>
      </c>
      <c r="D105" s="230">
        <v>0</v>
      </c>
      <c r="E105" s="230">
        <v>0</v>
      </c>
      <c r="F105" s="230">
        <v>0</v>
      </c>
      <c r="G105" s="230">
        <v>0</v>
      </c>
      <c r="H105" s="152">
        <v>0</v>
      </c>
      <c r="I105" s="176"/>
      <c r="J105" s="176"/>
    </row>
    <row r="106" spans="1:18" ht="12.25" customHeight="1" x14ac:dyDescent="0.3">
      <c r="A106" s="54"/>
      <c r="B106" s="165" t="s">
        <v>1605</v>
      </c>
      <c r="C106" s="229">
        <v>0</v>
      </c>
      <c r="D106" s="230">
        <v>0</v>
      </c>
      <c r="E106" s="230">
        <v>0</v>
      </c>
      <c r="F106" s="230">
        <v>0</v>
      </c>
      <c r="G106" s="230">
        <v>0</v>
      </c>
      <c r="H106" s="152">
        <v>0</v>
      </c>
      <c r="I106" s="176"/>
      <c r="J106" s="176"/>
    </row>
    <row r="107" spans="1:18" ht="12.25" customHeight="1" x14ac:dyDescent="0.3">
      <c r="A107" s="54"/>
      <c r="B107" s="170" t="s">
        <v>1613</v>
      </c>
      <c r="C107" s="229">
        <v>1316</v>
      </c>
      <c r="D107" s="230">
        <v>232</v>
      </c>
      <c r="E107" s="230">
        <v>4700</v>
      </c>
      <c r="F107" s="230">
        <v>5044</v>
      </c>
      <c r="G107" s="230">
        <v>8300</v>
      </c>
      <c r="H107" s="152">
        <v>0</v>
      </c>
      <c r="I107" s="176"/>
      <c r="J107" s="176"/>
    </row>
    <row r="108" spans="1:18" ht="12.25" customHeight="1" x14ac:dyDescent="0.3">
      <c r="A108" s="54"/>
      <c r="B108" s="170" t="s">
        <v>1607</v>
      </c>
      <c r="C108" s="231">
        <v>0</v>
      </c>
      <c r="D108" s="232">
        <v>0</v>
      </c>
      <c r="E108" s="232">
        <v>0</v>
      </c>
      <c r="F108" s="232">
        <v>0</v>
      </c>
      <c r="G108" s="232">
        <v>0</v>
      </c>
      <c r="H108" s="153">
        <v>0</v>
      </c>
      <c r="I108" s="176"/>
      <c r="J108" s="176"/>
    </row>
    <row r="109" spans="1:18" s="179" customFormat="1" ht="12.25" customHeight="1" thickBot="1" x14ac:dyDescent="0.35">
      <c r="A109" s="54"/>
      <c r="B109" s="166" t="s">
        <v>1608</v>
      </c>
      <c r="C109" s="81">
        <f t="shared" ref="C109:H109" si="12">C104+C107+C108</f>
        <v>6478</v>
      </c>
      <c r="D109" s="81">
        <f t="shared" si="12"/>
        <v>6929</v>
      </c>
      <c r="E109" s="81">
        <f t="shared" si="12"/>
        <v>19661</v>
      </c>
      <c r="F109" s="81">
        <f t="shared" si="12"/>
        <v>21085</v>
      </c>
      <c r="G109" s="81">
        <f t="shared" si="12"/>
        <v>37304</v>
      </c>
      <c r="H109" s="82">
        <f t="shared" si="12"/>
        <v>0</v>
      </c>
      <c r="I109" s="177"/>
      <c r="J109" s="177"/>
      <c r="K109" s="177"/>
      <c r="L109" s="177"/>
      <c r="M109" s="83"/>
      <c r="N109" s="83"/>
      <c r="O109" s="83"/>
      <c r="P109" s="83"/>
      <c r="Q109" s="83"/>
      <c r="R109" s="83"/>
    </row>
    <row r="110" spans="1:18" ht="12.25" customHeight="1" thickTop="1" x14ac:dyDescent="0.35">
      <c r="A110" s="54"/>
      <c r="B110" s="122"/>
      <c r="C110" s="84"/>
      <c r="D110" s="84"/>
      <c r="E110" s="84"/>
      <c r="F110" s="84"/>
      <c r="G110" s="84"/>
      <c r="H110" s="60"/>
      <c r="I110" s="180"/>
      <c r="J110" s="180"/>
    </row>
    <row r="111" spans="1:18" ht="12.25" customHeight="1" x14ac:dyDescent="0.35">
      <c r="A111" s="80" t="s">
        <v>1622</v>
      </c>
      <c r="B111" s="122"/>
      <c r="C111" s="84"/>
      <c r="D111" s="84"/>
      <c r="E111" s="84"/>
      <c r="F111" s="84"/>
      <c r="G111" s="84"/>
      <c r="H111" s="60"/>
      <c r="I111" s="180"/>
      <c r="J111" s="180"/>
    </row>
    <row r="112" spans="1:18" ht="12.25" customHeight="1" x14ac:dyDescent="0.3">
      <c r="A112" s="54"/>
      <c r="B112" s="170" t="s">
        <v>1603</v>
      </c>
      <c r="C112" s="227">
        <v>0</v>
      </c>
      <c r="D112" s="228">
        <v>0</v>
      </c>
      <c r="E112" s="228">
        <v>0</v>
      </c>
      <c r="F112" s="228">
        <v>0</v>
      </c>
      <c r="G112" s="228">
        <v>0</v>
      </c>
      <c r="H112" s="151">
        <v>0</v>
      </c>
      <c r="I112" s="176"/>
      <c r="J112" s="176"/>
      <c r="K112" s="176"/>
      <c r="L112" s="176"/>
    </row>
    <row r="113" spans="1:18" ht="12.25" customHeight="1" x14ac:dyDescent="0.3">
      <c r="A113" s="54"/>
      <c r="B113" s="165" t="s">
        <v>1604</v>
      </c>
      <c r="C113" s="229">
        <v>0</v>
      </c>
      <c r="D113" s="230">
        <v>0</v>
      </c>
      <c r="E113" s="230">
        <v>0</v>
      </c>
      <c r="F113" s="230">
        <v>0</v>
      </c>
      <c r="G113" s="230">
        <v>0</v>
      </c>
      <c r="H113" s="152">
        <v>0</v>
      </c>
      <c r="I113" s="176"/>
      <c r="J113" s="176"/>
      <c r="K113" s="176"/>
      <c r="L113" s="176"/>
    </row>
    <row r="114" spans="1:18" ht="12.25" customHeight="1" x14ac:dyDescent="0.3">
      <c r="A114" s="54"/>
      <c r="B114" s="165" t="s">
        <v>1605</v>
      </c>
      <c r="C114" s="229">
        <v>0</v>
      </c>
      <c r="D114" s="230">
        <v>0</v>
      </c>
      <c r="E114" s="230">
        <v>0</v>
      </c>
      <c r="F114" s="230">
        <v>0</v>
      </c>
      <c r="G114" s="230">
        <v>0</v>
      </c>
      <c r="H114" s="152">
        <v>0</v>
      </c>
      <c r="I114" s="176"/>
      <c r="J114" s="176"/>
      <c r="K114" s="176"/>
      <c r="L114" s="176"/>
    </row>
    <row r="115" spans="1:18" ht="12.25" customHeight="1" x14ac:dyDescent="0.3">
      <c r="A115" s="54"/>
      <c r="B115" s="170" t="s">
        <v>1613</v>
      </c>
      <c r="C115" s="229">
        <v>0</v>
      </c>
      <c r="D115" s="230">
        <v>0</v>
      </c>
      <c r="E115" s="230">
        <v>0</v>
      </c>
      <c r="F115" s="230">
        <v>0</v>
      </c>
      <c r="G115" s="230">
        <v>0</v>
      </c>
      <c r="H115" s="152">
        <v>0</v>
      </c>
      <c r="I115" s="176"/>
      <c r="J115" s="176"/>
      <c r="K115" s="176"/>
      <c r="L115" s="176"/>
    </row>
    <row r="116" spans="1:18" ht="12.25" customHeight="1" x14ac:dyDescent="0.3">
      <c r="A116" s="54"/>
      <c r="B116" s="170" t="s">
        <v>1607</v>
      </c>
      <c r="C116" s="231">
        <v>0</v>
      </c>
      <c r="D116" s="232">
        <v>0</v>
      </c>
      <c r="E116" s="232">
        <v>0</v>
      </c>
      <c r="F116" s="232">
        <v>0</v>
      </c>
      <c r="G116" s="232">
        <v>0</v>
      </c>
      <c r="H116" s="153">
        <v>0</v>
      </c>
      <c r="I116" s="176"/>
      <c r="J116" s="176"/>
      <c r="K116" s="176"/>
      <c r="L116" s="176"/>
    </row>
    <row r="117" spans="1:18" s="179" customFormat="1" ht="12.25" customHeight="1" thickBot="1" x14ac:dyDescent="0.35">
      <c r="A117" s="54"/>
      <c r="B117" s="166" t="s">
        <v>1608</v>
      </c>
      <c r="C117" s="81">
        <f t="shared" ref="C117:H117" si="13">C112+C115+C116</f>
        <v>0</v>
      </c>
      <c r="D117" s="81">
        <f t="shared" si="13"/>
        <v>0</v>
      </c>
      <c r="E117" s="81">
        <f t="shared" si="13"/>
        <v>0</v>
      </c>
      <c r="F117" s="81">
        <f t="shared" si="13"/>
        <v>0</v>
      </c>
      <c r="G117" s="81">
        <f t="shared" si="13"/>
        <v>0</v>
      </c>
      <c r="H117" s="82">
        <f t="shared" si="13"/>
        <v>0</v>
      </c>
      <c r="I117" s="177"/>
      <c r="J117" s="177"/>
      <c r="K117" s="182"/>
      <c r="L117" s="182"/>
      <c r="M117" s="83"/>
      <c r="N117" s="83"/>
      <c r="O117" s="83"/>
      <c r="P117" s="83"/>
      <c r="Q117" s="83"/>
      <c r="R117" s="83"/>
    </row>
    <row r="118" spans="1:18" ht="12.25" customHeight="1" thickTop="1" x14ac:dyDescent="0.3">
      <c r="A118" s="54"/>
      <c r="B118" s="115"/>
      <c r="C118" s="52"/>
      <c r="D118" s="52"/>
      <c r="E118" s="52"/>
      <c r="F118" s="59"/>
      <c r="G118" s="59"/>
      <c r="H118" s="60"/>
    </row>
    <row r="119" spans="1:18" ht="12.25" customHeight="1" x14ac:dyDescent="0.3">
      <c r="A119" s="85" t="s">
        <v>1623</v>
      </c>
      <c r="B119" s="122"/>
      <c r="C119" s="86"/>
      <c r="D119" s="86"/>
      <c r="E119" s="86"/>
      <c r="F119" s="52"/>
      <c r="G119" s="59"/>
      <c r="H119" s="70"/>
    </row>
    <row r="120" spans="1:18" ht="12.25" customHeight="1" x14ac:dyDescent="0.3">
      <c r="A120" s="54"/>
      <c r="B120" s="170" t="s">
        <v>1603</v>
      </c>
      <c r="C120" s="227">
        <v>8306</v>
      </c>
      <c r="D120" s="228">
        <v>71202</v>
      </c>
      <c r="E120" s="228">
        <v>85371</v>
      </c>
      <c r="F120" s="228">
        <v>101368</v>
      </c>
      <c r="G120" s="228">
        <v>112684</v>
      </c>
      <c r="H120" s="151">
        <v>0</v>
      </c>
      <c r="I120" s="183"/>
    </row>
    <row r="121" spans="1:18" ht="12.25" customHeight="1" x14ac:dyDescent="0.3">
      <c r="A121" s="54"/>
      <c r="B121" s="165" t="s">
        <v>1604</v>
      </c>
      <c r="C121" s="229">
        <v>0</v>
      </c>
      <c r="D121" s="230">
        <v>0</v>
      </c>
      <c r="E121" s="230">
        <v>0</v>
      </c>
      <c r="F121" s="230">
        <v>0</v>
      </c>
      <c r="G121" s="230">
        <v>0</v>
      </c>
      <c r="H121" s="152">
        <v>0</v>
      </c>
      <c r="I121" s="183"/>
    </row>
    <row r="122" spans="1:18" ht="12.25" customHeight="1" x14ac:dyDescent="0.3">
      <c r="A122" s="54"/>
      <c r="B122" s="165" t="s">
        <v>1605</v>
      </c>
      <c r="C122" s="229">
        <v>0</v>
      </c>
      <c r="D122" s="230">
        <v>0</v>
      </c>
      <c r="E122" s="230">
        <v>0</v>
      </c>
      <c r="F122" s="230">
        <v>0</v>
      </c>
      <c r="G122" s="230">
        <v>0</v>
      </c>
      <c r="H122" s="152">
        <v>0</v>
      </c>
      <c r="I122" s="183"/>
    </row>
    <row r="123" spans="1:18" ht="12.25" customHeight="1" x14ac:dyDescent="0.3">
      <c r="A123" s="54"/>
      <c r="B123" s="170" t="s">
        <v>1613</v>
      </c>
      <c r="C123" s="229">
        <v>72705</v>
      </c>
      <c r="D123" s="230">
        <v>65272</v>
      </c>
      <c r="E123" s="230">
        <v>66708</v>
      </c>
      <c r="F123" s="230">
        <v>69510</v>
      </c>
      <c r="G123" s="230">
        <v>73889</v>
      </c>
      <c r="H123" s="152">
        <v>0</v>
      </c>
      <c r="I123" s="184"/>
    </row>
    <row r="124" spans="1:18" ht="12.25" customHeight="1" x14ac:dyDescent="0.3">
      <c r="A124" s="54"/>
      <c r="B124" s="170" t="s">
        <v>1607</v>
      </c>
      <c r="C124" s="231">
        <v>443</v>
      </c>
      <c r="D124" s="232">
        <v>4664</v>
      </c>
      <c r="E124" s="232">
        <v>4750</v>
      </c>
      <c r="F124" s="232">
        <v>4837</v>
      </c>
      <c r="G124" s="232">
        <v>4925</v>
      </c>
      <c r="H124" s="153">
        <v>0</v>
      </c>
      <c r="I124" s="185"/>
    </row>
    <row r="125" spans="1:18" s="88" customFormat="1" ht="12.25" customHeight="1" thickBot="1" x14ac:dyDescent="0.35">
      <c r="A125" s="54"/>
      <c r="B125" s="166" t="s">
        <v>1608</v>
      </c>
      <c r="C125" s="81">
        <f t="shared" ref="C125:H125" si="14">C120+C123+C124</f>
        <v>81454</v>
      </c>
      <c r="D125" s="81">
        <f t="shared" si="14"/>
        <v>141138</v>
      </c>
      <c r="E125" s="81">
        <f t="shared" si="14"/>
        <v>156829</v>
      </c>
      <c r="F125" s="81">
        <f t="shared" si="14"/>
        <v>175715</v>
      </c>
      <c r="G125" s="81">
        <f t="shared" si="14"/>
        <v>191498</v>
      </c>
      <c r="H125" s="82">
        <f t="shared" si="14"/>
        <v>0</v>
      </c>
      <c r="I125" s="183"/>
      <c r="J125" s="87"/>
      <c r="K125" s="87"/>
      <c r="L125" s="87"/>
      <c r="M125" s="87"/>
      <c r="N125" s="87"/>
      <c r="O125" s="87"/>
      <c r="P125" s="87"/>
      <c r="Q125" s="87"/>
      <c r="R125" s="87"/>
    </row>
    <row r="126" spans="1:18" ht="12.25" customHeight="1" thickTop="1" x14ac:dyDescent="0.3">
      <c r="A126" s="54"/>
      <c r="B126" s="122"/>
      <c r="C126" s="89"/>
      <c r="D126" s="89"/>
      <c r="E126" s="89"/>
      <c r="F126" s="52"/>
      <c r="G126" s="52"/>
      <c r="H126" s="70"/>
      <c r="I126" s="186"/>
    </row>
    <row r="127" spans="1:18" ht="12.25" customHeight="1" x14ac:dyDescent="0.3">
      <c r="A127" s="85" t="s">
        <v>1624</v>
      </c>
      <c r="B127" s="122"/>
      <c r="C127" s="66"/>
      <c r="D127" s="66"/>
      <c r="E127" s="66"/>
      <c r="F127" s="52"/>
      <c r="G127" s="52"/>
      <c r="H127" s="70"/>
      <c r="I127" s="186"/>
      <c r="J127" s="90"/>
    </row>
    <row r="128" spans="1:18" ht="12.25" customHeight="1" x14ac:dyDescent="0.3">
      <c r="A128" s="54"/>
      <c r="B128" s="170" t="s">
        <v>1603</v>
      </c>
      <c r="C128" s="227">
        <v>0</v>
      </c>
      <c r="D128" s="228">
        <v>0</v>
      </c>
      <c r="E128" s="228">
        <v>0</v>
      </c>
      <c r="F128" s="228">
        <v>0</v>
      </c>
      <c r="G128" s="228">
        <v>0</v>
      </c>
      <c r="H128" s="151">
        <v>0</v>
      </c>
      <c r="I128" s="186"/>
    </row>
    <row r="129" spans="1:18" ht="12.25" customHeight="1" x14ac:dyDescent="0.3">
      <c r="A129" s="54"/>
      <c r="B129" s="165" t="s">
        <v>1604</v>
      </c>
      <c r="C129" s="229">
        <v>0</v>
      </c>
      <c r="D129" s="230">
        <v>0</v>
      </c>
      <c r="E129" s="230">
        <v>0</v>
      </c>
      <c r="F129" s="230">
        <v>0</v>
      </c>
      <c r="G129" s="230">
        <v>0</v>
      </c>
      <c r="H129" s="152">
        <v>0</v>
      </c>
      <c r="I129" s="186"/>
    </row>
    <row r="130" spans="1:18" ht="12.25" customHeight="1" x14ac:dyDescent="0.3">
      <c r="A130" s="54"/>
      <c r="B130" s="165" t="s">
        <v>1605</v>
      </c>
      <c r="C130" s="229">
        <v>0</v>
      </c>
      <c r="D130" s="230">
        <v>0</v>
      </c>
      <c r="E130" s="230">
        <v>0</v>
      </c>
      <c r="F130" s="230">
        <v>0</v>
      </c>
      <c r="G130" s="230">
        <v>0</v>
      </c>
      <c r="H130" s="152">
        <v>0</v>
      </c>
      <c r="I130" s="186"/>
    </row>
    <row r="131" spans="1:18" ht="12.25" customHeight="1" x14ac:dyDescent="0.3">
      <c r="A131" s="54"/>
      <c r="B131" s="170" t="s">
        <v>1613</v>
      </c>
      <c r="C131" s="229">
        <v>7</v>
      </c>
      <c r="D131" s="230">
        <v>232</v>
      </c>
      <c r="E131" s="230">
        <v>67.5</v>
      </c>
      <c r="F131" s="230">
        <v>77.3</v>
      </c>
      <c r="G131" s="230">
        <v>96</v>
      </c>
      <c r="H131" s="152">
        <v>0</v>
      </c>
      <c r="I131" s="187"/>
    </row>
    <row r="132" spans="1:18" ht="12.25" customHeight="1" x14ac:dyDescent="0.3">
      <c r="A132" s="54"/>
      <c r="B132" s="170" t="s">
        <v>1607</v>
      </c>
      <c r="C132" s="231">
        <v>0</v>
      </c>
      <c r="D132" s="232">
        <v>0</v>
      </c>
      <c r="E132" s="232">
        <v>0</v>
      </c>
      <c r="F132" s="232">
        <v>0</v>
      </c>
      <c r="G132" s="232">
        <v>0</v>
      </c>
      <c r="H132" s="153">
        <v>0</v>
      </c>
      <c r="I132" s="188"/>
    </row>
    <row r="133" spans="1:18" s="88" customFormat="1" ht="12.25" customHeight="1" thickBot="1" x14ac:dyDescent="0.35">
      <c r="A133" s="54"/>
      <c r="B133" s="166" t="s">
        <v>1608</v>
      </c>
      <c r="C133" s="81">
        <f t="shared" ref="C133:H133" si="15">C128+C131+C132</f>
        <v>7</v>
      </c>
      <c r="D133" s="81">
        <f t="shared" si="15"/>
        <v>232</v>
      </c>
      <c r="E133" s="81">
        <f t="shared" si="15"/>
        <v>67.5</v>
      </c>
      <c r="F133" s="81">
        <f t="shared" si="15"/>
        <v>77.3</v>
      </c>
      <c r="G133" s="81">
        <f t="shared" si="15"/>
        <v>96</v>
      </c>
      <c r="H133" s="82">
        <f t="shared" si="15"/>
        <v>0</v>
      </c>
      <c r="I133" s="186"/>
      <c r="J133" s="87"/>
      <c r="K133" s="87"/>
      <c r="L133" s="87"/>
      <c r="M133" s="87"/>
      <c r="N133" s="87"/>
      <c r="O133" s="87"/>
      <c r="P133" s="87"/>
      <c r="Q133" s="87"/>
      <c r="R133" s="87"/>
    </row>
    <row r="134" spans="1:18" ht="12.25" customHeight="1" thickTop="1" x14ac:dyDescent="0.3">
      <c r="A134" s="54"/>
      <c r="B134" s="122"/>
      <c r="C134" s="89"/>
      <c r="D134" s="89"/>
      <c r="E134" s="89"/>
      <c r="F134" s="52"/>
      <c r="G134" s="52"/>
      <c r="H134" s="70"/>
      <c r="I134" s="186"/>
    </row>
    <row r="135" spans="1:18" ht="12.25" customHeight="1" x14ac:dyDescent="0.3">
      <c r="A135" s="85" t="s">
        <v>1625</v>
      </c>
      <c r="B135" s="122"/>
      <c r="C135" s="66"/>
      <c r="D135" s="66"/>
      <c r="E135" s="66"/>
      <c r="F135" s="52"/>
      <c r="G135" s="52"/>
      <c r="H135" s="70"/>
      <c r="I135" s="186"/>
    </row>
    <row r="136" spans="1:18" ht="12.25" customHeight="1" x14ac:dyDescent="0.3">
      <c r="A136" s="54"/>
      <c r="B136" s="170" t="s">
        <v>1603</v>
      </c>
      <c r="C136" s="227">
        <v>7496</v>
      </c>
      <c r="D136" s="228">
        <v>17467</v>
      </c>
      <c r="E136" s="228">
        <v>68282</v>
      </c>
      <c r="F136" s="228">
        <v>127287</v>
      </c>
      <c r="G136" s="228">
        <v>192380</v>
      </c>
      <c r="H136" s="151">
        <v>0</v>
      </c>
      <c r="I136" s="187"/>
    </row>
    <row r="137" spans="1:18" ht="12.25" customHeight="1" x14ac:dyDescent="0.3">
      <c r="A137" s="54"/>
      <c r="B137" s="165" t="s">
        <v>1604</v>
      </c>
      <c r="C137" s="229">
        <v>0</v>
      </c>
      <c r="D137" s="230">
        <v>0</v>
      </c>
      <c r="E137" s="230">
        <v>0</v>
      </c>
      <c r="F137" s="230">
        <v>0</v>
      </c>
      <c r="G137" s="230">
        <v>0</v>
      </c>
      <c r="H137" s="152">
        <v>0</v>
      </c>
      <c r="I137" s="187"/>
    </row>
    <row r="138" spans="1:18" ht="12.25" customHeight="1" x14ac:dyDescent="0.3">
      <c r="A138" s="54"/>
      <c r="B138" s="165" t="s">
        <v>1605</v>
      </c>
      <c r="C138" s="229">
        <v>0</v>
      </c>
      <c r="D138" s="230">
        <v>0</v>
      </c>
      <c r="E138" s="230">
        <v>0</v>
      </c>
      <c r="F138" s="230">
        <v>0</v>
      </c>
      <c r="G138" s="230">
        <v>0</v>
      </c>
      <c r="H138" s="152">
        <v>0</v>
      </c>
      <c r="I138" s="187"/>
    </row>
    <row r="139" spans="1:18" ht="12.25" customHeight="1" x14ac:dyDescent="0.3">
      <c r="A139" s="54"/>
      <c r="B139" s="170" t="s">
        <v>1613</v>
      </c>
      <c r="C139" s="229">
        <v>12373</v>
      </c>
      <c r="D139" s="230">
        <v>11927</v>
      </c>
      <c r="E139" s="230">
        <v>57563</v>
      </c>
      <c r="F139" s="230">
        <v>64192</v>
      </c>
      <c r="G139" s="230">
        <v>16870</v>
      </c>
      <c r="H139" s="152">
        <v>0</v>
      </c>
      <c r="I139" s="188"/>
    </row>
    <row r="140" spans="1:18" ht="12.25" customHeight="1" x14ac:dyDescent="0.3">
      <c r="A140" s="54"/>
      <c r="B140" s="170" t="s">
        <v>1607</v>
      </c>
      <c r="C140" s="231">
        <v>747</v>
      </c>
      <c r="D140" s="232">
        <v>50349</v>
      </c>
      <c r="E140" s="232">
        <v>13911</v>
      </c>
      <c r="F140" s="232">
        <v>16734</v>
      </c>
      <c r="G140" s="232">
        <v>20435</v>
      </c>
      <c r="H140" s="153">
        <v>0</v>
      </c>
      <c r="I140" s="186"/>
    </row>
    <row r="141" spans="1:18" s="88" customFormat="1" ht="12.25" customHeight="1" thickBot="1" x14ac:dyDescent="0.35">
      <c r="A141" s="54"/>
      <c r="B141" s="166" t="s">
        <v>1608</v>
      </c>
      <c r="C141" s="81">
        <f t="shared" ref="C141:H141" si="16">C136+C139+C140</f>
        <v>20616</v>
      </c>
      <c r="D141" s="81">
        <f t="shared" si="16"/>
        <v>79743</v>
      </c>
      <c r="E141" s="81">
        <f t="shared" si="16"/>
        <v>139756</v>
      </c>
      <c r="F141" s="81">
        <f t="shared" si="16"/>
        <v>208213</v>
      </c>
      <c r="G141" s="81">
        <f t="shared" si="16"/>
        <v>229685</v>
      </c>
      <c r="H141" s="82">
        <f t="shared" si="16"/>
        <v>0</v>
      </c>
      <c r="I141" s="186"/>
      <c r="J141" s="87"/>
      <c r="K141" s="87"/>
      <c r="L141" s="87"/>
      <c r="M141" s="87"/>
      <c r="N141" s="87"/>
      <c r="O141" s="87"/>
      <c r="P141" s="87"/>
      <c r="Q141" s="87"/>
      <c r="R141" s="87"/>
    </row>
    <row r="142" spans="1:18" ht="12.25" customHeight="1" thickTop="1" x14ac:dyDescent="0.3">
      <c r="A142" s="54"/>
      <c r="B142" s="122"/>
      <c r="C142" s="89"/>
      <c r="D142" s="89"/>
      <c r="E142" s="89"/>
      <c r="F142" s="52"/>
      <c r="G142" s="52"/>
      <c r="H142" s="70"/>
      <c r="I142" s="186"/>
    </row>
    <row r="143" spans="1:18" ht="12.25" customHeight="1" x14ac:dyDescent="0.3">
      <c r="A143" s="85" t="s">
        <v>1626</v>
      </c>
      <c r="B143" s="122"/>
      <c r="C143" s="66"/>
      <c r="D143" s="66"/>
      <c r="E143" s="66"/>
      <c r="F143" s="52"/>
      <c r="G143" s="52"/>
      <c r="H143" s="70"/>
      <c r="I143" s="187"/>
    </row>
    <row r="144" spans="1:18" ht="12.25" customHeight="1" x14ac:dyDescent="0.3">
      <c r="A144" s="54"/>
      <c r="B144" s="170" t="s">
        <v>1603</v>
      </c>
      <c r="C144" s="227">
        <v>0</v>
      </c>
      <c r="D144" s="228">
        <v>0</v>
      </c>
      <c r="E144" s="228">
        <v>0</v>
      </c>
      <c r="F144" s="228">
        <v>0</v>
      </c>
      <c r="G144" s="228">
        <v>0</v>
      </c>
      <c r="H144" s="151">
        <v>0</v>
      </c>
      <c r="I144" s="188"/>
    </row>
    <row r="145" spans="1:18" ht="12.25" customHeight="1" x14ac:dyDescent="0.3">
      <c r="A145" s="54"/>
      <c r="B145" s="165" t="s">
        <v>1604</v>
      </c>
      <c r="C145" s="229">
        <v>0</v>
      </c>
      <c r="D145" s="230">
        <v>0</v>
      </c>
      <c r="E145" s="230">
        <v>0</v>
      </c>
      <c r="F145" s="230">
        <v>0</v>
      </c>
      <c r="G145" s="230">
        <v>0</v>
      </c>
      <c r="H145" s="152">
        <v>0</v>
      </c>
      <c r="I145" s="188"/>
    </row>
    <row r="146" spans="1:18" ht="12.25" customHeight="1" x14ac:dyDescent="0.3">
      <c r="A146" s="54"/>
      <c r="B146" s="165" t="s">
        <v>1605</v>
      </c>
      <c r="C146" s="229">
        <v>0</v>
      </c>
      <c r="D146" s="230">
        <v>0</v>
      </c>
      <c r="E146" s="230">
        <v>0</v>
      </c>
      <c r="F146" s="230">
        <v>0</v>
      </c>
      <c r="G146" s="230">
        <v>0</v>
      </c>
      <c r="H146" s="152">
        <v>0</v>
      </c>
      <c r="I146" s="188"/>
    </row>
    <row r="147" spans="1:18" ht="12.25" customHeight="1" x14ac:dyDescent="0.3">
      <c r="A147" s="54"/>
      <c r="B147" s="170" t="s">
        <v>1613</v>
      </c>
      <c r="C147" s="229">
        <v>30.9</v>
      </c>
      <c r="D147" s="230">
        <v>0</v>
      </c>
      <c r="E147" s="230">
        <v>0</v>
      </c>
      <c r="F147" s="230">
        <v>0</v>
      </c>
      <c r="G147" s="230">
        <v>0</v>
      </c>
      <c r="H147" s="152">
        <v>0</v>
      </c>
      <c r="I147" s="188"/>
    </row>
    <row r="148" spans="1:18" ht="12.25" customHeight="1" x14ac:dyDescent="0.3">
      <c r="A148" s="54"/>
      <c r="B148" s="170" t="s">
        <v>1607</v>
      </c>
      <c r="C148" s="231">
        <v>0</v>
      </c>
      <c r="D148" s="232">
        <v>0</v>
      </c>
      <c r="E148" s="232">
        <v>0</v>
      </c>
      <c r="F148" s="232">
        <v>0</v>
      </c>
      <c r="G148" s="232">
        <v>0</v>
      </c>
      <c r="H148" s="153">
        <v>0</v>
      </c>
      <c r="I148" s="186"/>
    </row>
    <row r="149" spans="1:18" s="88" customFormat="1" ht="14.5" thickBot="1" x14ac:dyDescent="0.35">
      <c r="A149" s="54"/>
      <c r="B149" s="166" t="s">
        <v>1608</v>
      </c>
      <c r="C149" s="81">
        <f t="shared" ref="C149:H149" si="17">C144+C147+C148</f>
        <v>30.9</v>
      </c>
      <c r="D149" s="81">
        <f t="shared" si="17"/>
        <v>0</v>
      </c>
      <c r="E149" s="81">
        <f t="shared" si="17"/>
        <v>0</v>
      </c>
      <c r="F149" s="81">
        <f t="shared" si="17"/>
        <v>0</v>
      </c>
      <c r="G149" s="81">
        <f t="shared" si="17"/>
        <v>0</v>
      </c>
      <c r="H149" s="82">
        <f t="shared" si="17"/>
        <v>0</v>
      </c>
      <c r="I149" s="186"/>
      <c r="J149" s="87"/>
      <c r="K149" s="87"/>
      <c r="L149" s="87"/>
      <c r="M149" s="87"/>
      <c r="N149" s="87"/>
      <c r="O149" s="87"/>
      <c r="P149" s="87"/>
      <c r="Q149" s="87"/>
      <c r="R149" s="87"/>
    </row>
    <row r="150" spans="1:18" s="88" customFormat="1" ht="12.25" customHeight="1" thickTop="1" x14ac:dyDescent="0.3">
      <c r="A150" s="54"/>
      <c r="B150" s="171"/>
      <c r="C150" s="63"/>
      <c r="D150" s="63"/>
      <c r="E150" s="89"/>
      <c r="F150" s="91"/>
      <c r="G150" s="91"/>
      <c r="H150" s="92"/>
      <c r="I150" s="186"/>
      <c r="J150" s="87"/>
      <c r="K150" s="87"/>
      <c r="L150" s="87"/>
      <c r="M150" s="87"/>
      <c r="N150" s="87"/>
      <c r="O150" s="87"/>
      <c r="P150" s="87"/>
      <c r="Q150" s="87"/>
      <c r="R150" s="87"/>
    </row>
    <row r="151" spans="1:18" ht="12.25" customHeight="1" x14ac:dyDescent="0.3">
      <c r="A151" s="54" t="s">
        <v>1627</v>
      </c>
      <c r="B151" s="122"/>
      <c r="C151" s="52"/>
      <c r="D151" s="52"/>
      <c r="E151" s="63"/>
      <c r="F151" s="52"/>
      <c r="G151" s="59"/>
      <c r="H151" s="70"/>
      <c r="I151" s="189"/>
    </row>
    <row r="152" spans="1:18" ht="12.25" customHeight="1" x14ac:dyDescent="0.3">
      <c r="A152" s="54"/>
      <c r="B152" s="190" t="s">
        <v>1603</v>
      </c>
      <c r="C152" s="227">
        <v>120000</v>
      </c>
      <c r="D152" s="228">
        <v>110000</v>
      </c>
      <c r="E152" s="228">
        <v>140000</v>
      </c>
      <c r="F152" s="228">
        <v>140000</v>
      </c>
      <c r="G152" s="228">
        <v>140000</v>
      </c>
      <c r="H152" s="151">
        <v>0</v>
      </c>
      <c r="I152" s="61"/>
    </row>
    <row r="153" spans="1:18" ht="12.25" customHeight="1" x14ac:dyDescent="0.3">
      <c r="A153" s="54"/>
      <c r="B153" s="165" t="s">
        <v>1604</v>
      </c>
      <c r="C153" s="229">
        <v>0</v>
      </c>
      <c r="D153" s="230">
        <v>0</v>
      </c>
      <c r="E153" s="230">
        <v>0</v>
      </c>
      <c r="F153" s="230">
        <v>0</v>
      </c>
      <c r="G153" s="230"/>
      <c r="H153" s="152">
        <v>0</v>
      </c>
      <c r="I153" s="61"/>
    </row>
    <row r="154" spans="1:18" ht="12.25" customHeight="1" x14ac:dyDescent="0.3">
      <c r="A154" s="54"/>
      <c r="B154" s="165" t="s">
        <v>1605</v>
      </c>
      <c r="C154" s="229">
        <v>0</v>
      </c>
      <c r="D154" s="230">
        <v>0</v>
      </c>
      <c r="E154" s="230">
        <v>0</v>
      </c>
      <c r="F154" s="230">
        <v>0</v>
      </c>
      <c r="G154" s="230"/>
      <c r="H154" s="152">
        <v>0</v>
      </c>
      <c r="I154" s="61"/>
    </row>
    <row r="155" spans="1:18" ht="12.25" customHeight="1" x14ac:dyDescent="0.3">
      <c r="A155" s="54"/>
      <c r="B155" s="190" t="s">
        <v>1606</v>
      </c>
      <c r="C155" s="229">
        <v>4000</v>
      </c>
      <c r="D155" s="230">
        <v>4000</v>
      </c>
      <c r="E155" s="230">
        <v>4000</v>
      </c>
      <c r="F155" s="230">
        <v>4000</v>
      </c>
      <c r="G155" s="230">
        <v>4000</v>
      </c>
      <c r="H155" s="152">
        <v>0</v>
      </c>
      <c r="I155" s="61"/>
    </row>
    <row r="156" spans="1:18" ht="12.25" customHeight="1" x14ac:dyDescent="0.3">
      <c r="A156" s="54"/>
      <c r="B156" s="190" t="s">
        <v>1607</v>
      </c>
      <c r="C156" s="231">
        <v>30000</v>
      </c>
      <c r="D156" s="232">
        <v>30000</v>
      </c>
      <c r="E156" s="232">
        <v>30000</v>
      </c>
      <c r="F156" s="232">
        <v>30000</v>
      </c>
      <c r="G156" s="232">
        <v>30000</v>
      </c>
      <c r="H156" s="153">
        <v>0</v>
      </c>
      <c r="I156" s="61"/>
    </row>
    <row r="157" spans="1:18" s="95" customFormat="1" ht="12.25" customHeight="1" thickBot="1" x14ac:dyDescent="0.35">
      <c r="A157" s="54"/>
      <c r="B157" s="166" t="s">
        <v>1628</v>
      </c>
      <c r="C157" s="81">
        <f>C152+C155+C156</f>
        <v>154000</v>
      </c>
      <c r="D157" s="81">
        <f t="shared" ref="D157:H157" si="18">D152+D155+D156</f>
        <v>144000</v>
      </c>
      <c r="E157" s="81">
        <f t="shared" si="18"/>
        <v>174000</v>
      </c>
      <c r="F157" s="81">
        <f t="shared" si="18"/>
        <v>174000</v>
      </c>
      <c r="G157" s="81">
        <f t="shared" si="18"/>
        <v>174000</v>
      </c>
      <c r="H157" s="82">
        <f t="shared" si="18"/>
        <v>0</v>
      </c>
      <c r="I157" s="93"/>
      <c r="J157" s="94"/>
      <c r="K157" s="94"/>
      <c r="L157" s="94"/>
      <c r="M157" s="94"/>
      <c r="N157" s="94"/>
      <c r="O157" s="94"/>
      <c r="P157" s="94"/>
      <c r="Q157" s="94"/>
      <c r="R157" s="94"/>
    </row>
    <row r="158" spans="1:18" ht="12.25" customHeight="1" thickTop="1" x14ac:dyDescent="0.3">
      <c r="A158" s="54"/>
      <c r="B158" s="122"/>
      <c r="C158" s="52"/>
      <c r="D158" s="52"/>
      <c r="E158" s="89"/>
      <c r="F158" s="52"/>
      <c r="G158" s="59"/>
      <c r="H158" s="70"/>
      <c r="I158" s="61"/>
    </row>
    <row r="159" spans="1:18" ht="12.25" customHeight="1" x14ac:dyDescent="0.3">
      <c r="A159" s="96" t="s">
        <v>1629</v>
      </c>
      <c r="B159" s="122"/>
      <c r="C159" s="52"/>
      <c r="D159" s="51"/>
      <c r="E159" s="63"/>
      <c r="F159" s="52"/>
      <c r="G159" s="59"/>
      <c r="H159" s="70"/>
      <c r="I159" s="61"/>
    </row>
    <row r="160" spans="1:18" ht="12.25" customHeight="1" x14ac:dyDescent="0.3">
      <c r="A160" s="54"/>
      <c r="B160" s="170" t="s">
        <v>1630</v>
      </c>
      <c r="C160" s="227">
        <v>146000</v>
      </c>
      <c r="D160" s="228">
        <v>125641</v>
      </c>
      <c r="E160" s="228">
        <v>167000</v>
      </c>
      <c r="F160" s="228">
        <v>169700</v>
      </c>
      <c r="G160" s="228">
        <v>173000</v>
      </c>
      <c r="H160" s="151">
        <v>0</v>
      </c>
      <c r="I160" s="61"/>
    </row>
    <row r="161" spans="1:18" ht="12.25" customHeight="1" x14ac:dyDescent="0.3">
      <c r="A161" s="54"/>
      <c r="B161" s="165" t="s">
        <v>1604</v>
      </c>
      <c r="C161" s="229"/>
      <c r="D161" s="230">
        <v>0</v>
      </c>
      <c r="E161" s="230">
        <v>0</v>
      </c>
      <c r="F161" s="230"/>
      <c r="G161" s="230"/>
      <c r="H161" s="152">
        <v>0</v>
      </c>
      <c r="I161" s="61"/>
    </row>
    <row r="162" spans="1:18" ht="12.25" customHeight="1" x14ac:dyDescent="0.3">
      <c r="A162" s="54"/>
      <c r="B162" s="165" t="s">
        <v>1605</v>
      </c>
      <c r="C162" s="229">
        <v>146000</v>
      </c>
      <c r="D162" s="230">
        <v>125641</v>
      </c>
      <c r="E162" s="230">
        <v>167000</v>
      </c>
      <c r="F162" s="230">
        <v>169700</v>
      </c>
      <c r="G162" s="230">
        <v>173000</v>
      </c>
      <c r="H162" s="152">
        <v>0</v>
      </c>
      <c r="I162" s="61"/>
    </row>
    <row r="163" spans="1:18" ht="12.25" customHeight="1" x14ac:dyDescent="0.3">
      <c r="A163" s="54"/>
      <c r="B163" s="170" t="s">
        <v>1631</v>
      </c>
      <c r="C163" s="229">
        <v>18000</v>
      </c>
      <c r="D163" s="230">
        <v>11408</v>
      </c>
      <c r="E163" s="230">
        <v>16000</v>
      </c>
      <c r="F163" s="230">
        <v>16000</v>
      </c>
      <c r="G163" s="230">
        <v>16000</v>
      </c>
      <c r="H163" s="152">
        <v>0</v>
      </c>
      <c r="I163" s="93"/>
    </row>
    <row r="164" spans="1:18" ht="12.25" customHeight="1" x14ac:dyDescent="0.3">
      <c r="A164" s="54"/>
      <c r="B164" s="170" t="s">
        <v>1607</v>
      </c>
      <c r="C164" s="231">
        <v>38740</v>
      </c>
      <c r="D164" s="232">
        <v>49032</v>
      </c>
      <c r="E164" s="232">
        <v>47300</v>
      </c>
      <c r="F164" s="232">
        <v>51100</v>
      </c>
      <c r="G164" s="232">
        <v>54500</v>
      </c>
      <c r="H164" s="153">
        <v>0</v>
      </c>
      <c r="I164" s="97"/>
    </row>
    <row r="165" spans="1:18" s="102" customFormat="1" ht="14.5" thickBot="1" x14ac:dyDescent="0.35">
      <c r="A165" s="54"/>
      <c r="B165" s="166" t="s">
        <v>1608</v>
      </c>
      <c r="C165" s="98">
        <f t="shared" ref="C165:H165" si="19">C160+C163+C164</f>
        <v>202740</v>
      </c>
      <c r="D165" s="98">
        <f t="shared" si="19"/>
        <v>186081</v>
      </c>
      <c r="E165" s="98">
        <f t="shared" si="19"/>
        <v>230300</v>
      </c>
      <c r="F165" s="98">
        <f t="shared" si="19"/>
        <v>236800</v>
      </c>
      <c r="G165" s="98">
        <f t="shared" si="19"/>
        <v>243500</v>
      </c>
      <c r="H165" s="99">
        <f t="shared" si="19"/>
        <v>0</v>
      </c>
      <c r="I165" s="100"/>
      <c r="J165" s="101"/>
      <c r="K165" s="101"/>
      <c r="L165" s="101"/>
      <c r="M165" s="101"/>
      <c r="N165" s="101"/>
      <c r="O165" s="101"/>
      <c r="P165" s="101"/>
      <c r="Q165" s="101"/>
      <c r="R165" s="101"/>
    </row>
    <row r="166" spans="1:18" ht="27.75" customHeight="1" thickTop="1" x14ac:dyDescent="0.3">
      <c r="A166" s="54"/>
      <c r="B166" s="190" t="s">
        <v>1632</v>
      </c>
      <c r="C166" s="227">
        <v>18000</v>
      </c>
      <c r="D166" s="228">
        <v>21810</v>
      </c>
      <c r="E166" s="228">
        <v>22000</v>
      </c>
      <c r="F166" s="228">
        <v>23000</v>
      </c>
      <c r="G166" s="228">
        <v>24000</v>
      </c>
      <c r="H166" s="151">
        <v>0</v>
      </c>
      <c r="I166" s="97"/>
    </row>
    <row r="167" spans="1:18" ht="14.5" thickBot="1" x14ac:dyDescent="0.35">
      <c r="A167" s="54"/>
      <c r="B167" s="166" t="s">
        <v>1633</v>
      </c>
      <c r="C167" s="98">
        <f t="shared" ref="C167:H167" si="20">C165+C166</f>
        <v>220740</v>
      </c>
      <c r="D167" s="98">
        <f t="shared" si="20"/>
        <v>207891</v>
      </c>
      <c r="E167" s="98">
        <f t="shared" si="20"/>
        <v>252300</v>
      </c>
      <c r="F167" s="98">
        <f t="shared" si="20"/>
        <v>259800</v>
      </c>
      <c r="G167" s="98">
        <f t="shared" si="20"/>
        <v>267500</v>
      </c>
      <c r="H167" s="99">
        <f t="shared" si="20"/>
        <v>0</v>
      </c>
      <c r="I167" s="97"/>
    </row>
    <row r="168" spans="1:18" ht="14.5" thickTop="1" x14ac:dyDescent="0.3">
      <c r="A168" s="54"/>
      <c r="B168" s="166"/>
      <c r="C168" s="66"/>
      <c r="D168" s="66"/>
      <c r="E168" s="66"/>
      <c r="F168" s="66"/>
      <c r="G168" s="66"/>
      <c r="H168" s="70"/>
      <c r="I168" s="97"/>
    </row>
    <row r="169" spans="1:18" x14ac:dyDescent="0.3">
      <c r="A169" s="54" t="s">
        <v>1569</v>
      </c>
      <c r="B169" s="122"/>
      <c r="C169" s="51"/>
      <c r="D169" s="51"/>
      <c r="E169" s="51"/>
      <c r="F169" s="51"/>
      <c r="G169" s="51"/>
      <c r="H169" s="70"/>
      <c r="I169" s="97"/>
    </row>
    <row r="170" spans="1:18" x14ac:dyDescent="0.3">
      <c r="A170" s="54"/>
      <c r="B170" s="191" t="s">
        <v>1603</v>
      </c>
      <c r="C170" s="103">
        <f t="shared" ref="C170:H170" si="21">C8+C16+C24+C32+C40+C48+C56+C64+C72+C80+C88+C96+C104+C112+C120+C128+C136+C144+C152+C160</f>
        <v>483350.95999999996</v>
      </c>
      <c r="D170" s="103">
        <f t="shared" si="21"/>
        <v>628873.83123999997</v>
      </c>
      <c r="E170" s="103">
        <f t="shared" si="21"/>
        <v>808111.45992000005</v>
      </c>
      <c r="F170" s="103">
        <f t="shared" si="21"/>
        <v>1170645.9525899999</v>
      </c>
      <c r="G170" s="103">
        <f t="shared" si="21"/>
        <v>1198437.7690699999</v>
      </c>
      <c r="H170" s="104">
        <f t="shared" si="21"/>
        <v>0</v>
      </c>
      <c r="I170" s="97"/>
    </row>
    <row r="171" spans="1:18" x14ac:dyDescent="0.3">
      <c r="A171" s="54"/>
      <c r="B171" s="191" t="s">
        <v>1606</v>
      </c>
      <c r="C171" s="103">
        <f t="shared" ref="C171:H172" si="22">C11+C19+C27+C35+C43+C51+C59+C67+C75+C83+C91+C99+C107+C115+C123+C131+C139+C147+C155+C163</f>
        <v>136449.59999999998</v>
      </c>
      <c r="D171" s="103">
        <f t="shared" si="22"/>
        <v>189651.12200999993</v>
      </c>
      <c r="E171" s="103">
        <f t="shared" si="22"/>
        <v>309702.60696999996</v>
      </c>
      <c r="F171" s="103">
        <f t="shared" si="22"/>
        <v>287521.13646499999</v>
      </c>
      <c r="G171" s="103">
        <f t="shared" si="22"/>
        <v>239682.07224499999</v>
      </c>
      <c r="H171" s="104">
        <f t="shared" si="22"/>
        <v>0</v>
      </c>
      <c r="I171" s="97"/>
    </row>
    <row r="172" spans="1:18" ht="14.5" thickBot="1" x14ac:dyDescent="0.35">
      <c r="A172" s="54"/>
      <c r="B172" s="191" t="s">
        <v>1607</v>
      </c>
      <c r="C172" s="103">
        <f t="shared" si="22"/>
        <v>90135.39</v>
      </c>
      <c r="D172" s="103">
        <f t="shared" si="22"/>
        <v>173419.88930000004</v>
      </c>
      <c r="E172" s="103">
        <f t="shared" si="22"/>
        <v>156613.91773583301</v>
      </c>
      <c r="F172" s="103">
        <f t="shared" si="22"/>
        <v>157108.82673999996</v>
      </c>
      <c r="G172" s="103">
        <f t="shared" si="22"/>
        <v>163581.18799999999</v>
      </c>
      <c r="H172" s="104">
        <f t="shared" si="22"/>
        <v>0</v>
      </c>
      <c r="I172" s="97"/>
    </row>
    <row r="173" spans="1:18" ht="15" thickTop="1" thickBot="1" x14ac:dyDescent="0.35">
      <c r="A173" s="105"/>
      <c r="B173" s="106" t="s">
        <v>1634</v>
      </c>
      <c r="C173" s="107">
        <f t="shared" ref="C173:H173" si="23">SUM(C170:C172)</f>
        <v>709935.95</v>
      </c>
      <c r="D173" s="107">
        <f t="shared" si="23"/>
        <v>991944.84254999994</v>
      </c>
      <c r="E173" s="107">
        <f t="shared" si="23"/>
        <v>1274427.9846258329</v>
      </c>
      <c r="F173" s="107">
        <f t="shared" si="23"/>
        <v>1615275.9157949998</v>
      </c>
      <c r="G173" s="107">
        <f t="shared" si="23"/>
        <v>1601701.0293149999</v>
      </c>
      <c r="H173" s="108">
        <f t="shared" si="23"/>
        <v>0</v>
      </c>
      <c r="I173" s="97"/>
    </row>
    <row r="174" spans="1:18" ht="12.25" customHeight="1" thickTop="1" x14ac:dyDescent="0.3">
      <c r="A174" s="54"/>
      <c r="B174" s="109"/>
      <c r="C174" s="52"/>
      <c r="D174" s="52"/>
      <c r="E174" s="52"/>
      <c r="F174" s="52"/>
      <c r="G174" s="59"/>
      <c r="H174" s="70"/>
      <c r="I174" s="110"/>
    </row>
    <row r="175" spans="1:18" ht="12.25" customHeight="1" x14ac:dyDescent="0.3">
      <c r="A175" s="54"/>
      <c r="B175" s="109"/>
      <c r="C175" s="52"/>
      <c r="D175" s="52"/>
      <c r="E175" s="52"/>
      <c r="F175" s="52"/>
      <c r="G175" s="59"/>
      <c r="H175" s="70"/>
      <c r="I175" s="110"/>
    </row>
    <row r="176" spans="1:18" ht="12.25" customHeight="1" x14ac:dyDescent="0.3">
      <c r="A176" s="54" t="s">
        <v>1635</v>
      </c>
      <c r="B176" s="122"/>
      <c r="C176" s="51"/>
      <c r="D176" s="51"/>
      <c r="E176" s="52"/>
      <c r="F176" s="52"/>
      <c r="G176" s="59"/>
      <c r="H176" s="60"/>
    </row>
    <row r="177" spans="1:18" ht="12.25" customHeight="1" x14ac:dyDescent="0.3">
      <c r="A177" s="54"/>
      <c r="B177" s="192" t="s">
        <v>1603</v>
      </c>
      <c r="C177" s="51">
        <f t="shared" ref="C177:H177" si="24">C40+C80+C152</f>
        <v>136342</v>
      </c>
      <c r="D177" s="51">
        <f t="shared" si="24"/>
        <v>135383.5568066008</v>
      </c>
      <c r="E177" s="51">
        <f t="shared" si="24"/>
        <v>175995.74573941634</v>
      </c>
      <c r="F177" s="51">
        <f t="shared" si="24"/>
        <v>181889.52588999999</v>
      </c>
      <c r="G177" s="51">
        <f t="shared" si="24"/>
        <v>235012.967</v>
      </c>
      <c r="H177" s="111">
        <f t="shared" si="24"/>
        <v>0</v>
      </c>
    </row>
    <row r="178" spans="1:18" ht="12.25" customHeight="1" x14ac:dyDescent="0.3">
      <c r="A178" s="54"/>
      <c r="B178" s="165" t="s">
        <v>1604</v>
      </c>
      <c r="C178" s="51"/>
      <c r="D178" s="51"/>
      <c r="E178" s="51"/>
      <c r="F178" s="52"/>
      <c r="G178" s="59"/>
      <c r="H178" s="60"/>
    </row>
    <row r="179" spans="1:18" ht="12.25" customHeight="1" x14ac:dyDescent="0.3">
      <c r="A179" s="54"/>
      <c r="B179" s="165" t="s">
        <v>1605</v>
      </c>
      <c r="C179" s="51"/>
      <c r="D179" s="51"/>
      <c r="E179" s="51"/>
      <c r="F179" s="52"/>
      <c r="G179" s="59"/>
      <c r="H179" s="60"/>
    </row>
    <row r="180" spans="1:18" ht="12.25" customHeight="1" x14ac:dyDescent="0.3">
      <c r="A180" s="54"/>
      <c r="B180" s="192" t="s">
        <v>1606</v>
      </c>
      <c r="C180" s="51">
        <f t="shared" ref="C180:H181" si="25">C43+C83+C155</f>
        <v>28870</v>
      </c>
      <c r="D180" s="51">
        <f t="shared" si="25"/>
        <v>28681.57296031684</v>
      </c>
      <c r="E180" s="51">
        <f t="shared" si="25"/>
        <v>38177.289394397601</v>
      </c>
      <c r="F180" s="51">
        <f t="shared" si="25"/>
        <v>36806.436866000004</v>
      </c>
      <c r="G180" s="51">
        <f t="shared" si="25"/>
        <v>42036.6754</v>
      </c>
      <c r="H180" s="111">
        <f t="shared" si="25"/>
        <v>0</v>
      </c>
    </row>
    <row r="181" spans="1:18" ht="12.25" customHeight="1" x14ac:dyDescent="0.3">
      <c r="A181" s="54"/>
      <c r="B181" s="192" t="s">
        <v>1607</v>
      </c>
      <c r="C181" s="51">
        <f t="shared" si="25"/>
        <v>36155</v>
      </c>
      <c r="D181" s="51">
        <f t="shared" si="25"/>
        <v>56889.477799326902</v>
      </c>
      <c r="E181" s="51">
        <f t="shared" si="25"/>
        <v>69723.723172390368</v>
      </c>
      <c r="F181" s="51">
        <f t="shared" si="25"/>
        <v>68373.261137579306</v>
      </c>
      <c r="G181" s="51">
        <f t="shared" si="25"/>
        <v>57621.949829793288</v>
      </c>
      <c r="H181" s="111">
        <f t="shared" si="25"/>
        <v>0</v>
      </c>
    </row>
    <row r="182" spans="1:18" s="113" customFormat="1" ht="12.25" customHeight="1" thickBot="1" x14ac:dyDescent="0.35">
      <c r="A182" s="54"/>
      <c r="B182" s="166" t="s">
        <v>1636</v>
      </c>
      <c r="C182" s="98">
        <f t="shared" ref="C182:G182" si="26">C177+C180+C181</f>
        <v>201367</v>
      </c>
      <c r="D182" s="98">
        <f t="shared" si="26"/>
        <v>220954.60756624455</v>
      </c>
      <c r="E182" s="98">
        <f t="shared" si="26"/>
        <v>283896.75830620434</v>
      </c>
      <c r="F182" s="98">
        <f t="shared" si="26"/>
        <v>287069.22389357933</v>
      </c>
      <c r="G182" s="98">
        <f t="shared" si="26"/>
        <v>334671.59222979331</v>
      </c>
      <c r="H182" s="99">
        <f>H177+H180+H181</f>
        <v>0</v>
      </c>
      <c r="I182" s="112"/>
      <c r="J182" s="112"/>
      <c r="K182" s="112"/>
      <c r="L182" s="112"/>
      <c r="M182" s="112"/>
      <c r="N182" s="112"/>
      <c r="O182" s="112"/>
      <c r="P182" s="112"/>
      <c r="Q182" s="112"/>
      <c r="R182" s="112"/>
    </row>
    <row r="183" spans="1:18" ht="12.25" customHeight="1" thickTop="1" x14ac:dyDescent="0.3">
      <c r="A183" s="54"/>
      <c r="B183" s="115"/>
      <c r="C183" s="51"/>
      <c r="D183" s="51"/>
      <c r="E183" s="51"/>
      <c r="F183" s="52"/>
      <c r="G183" s="59"/>
      <c r="H183" s="60"/>
    </row>
    <row r="184" spans="1:18" ht="12.25" customHeight="1" x14ac:dyDescent="0.3">
      <c r="A184" s="54" t="s">
        <v>1637</v>
      </c>
      <c r="B184" s="115"/>
      <c r="C184" s="114"/>
      <c r="D184" s="114"/>
      <c r="E184" s="51"/>
      <c r="F184" s="52"/>
      <c r="G184" s="59"/>
      <c r="H184" s="60"/>
    </row>
    <row r="185" spans="1:18" s="116" customFormat="1" ht="12.25" customHeight="1" x14ac:dyDescent="0.3">
      <c r="A185" s="54"/>
      <c r="B185" s="192" t="s">
        <v>1603</v>
      </c>
      <c r="C185" s="51">
        <f t="shared" ref="C185:H185" si="27">C24+C48+C88+C120</f>
        <v>31134.959999999999</v>
      </c>
      <c r="D185" s="51">
        <f t="shared" si="27"/>
        <v>104550.27443339922</v>
      </c>
      <c r="E185" s="51">
        <f t="shared" si="27"/>
        <v>176074.71418058366</v>
      </c>
      <c r="F185" s="51">
        <f t="shared" si="27"/>
        <v>197624.42670000001</v>
      </c>
      <c r="G185" s="51">
        <f t="shared" si="27"/>
        <v>199130.80207000001</v>
      </c>
      <c r="H185" s="111">
        <f t="shared" si="27"/>
        <v>0</v>
      </c>
      <c r="I185" s="48"/>
      <c r="J185" s="48"/>
      <c r="K185" s="48"/>
      <c r="L185" s="48"/>
      <c r="M185" s="48"/>
      <c r="N185" s="115"/>
      <c r="O185" s="115"/>
      <c r="P185" s="115"/>
      <c r="Q185" s="115"/>
      <c r="R185" s="115"/>
    </row>
    <row r="186" spans="1:18" s="116" customFormat="1" ht="12.25" customHeight="1" x14ac:dyDescent="0.3">
      <c r="A186" s="54"/>
      <c r="B186" s="165" t="s">
        <v>1604</v>
      </c>
      <c r="C186" s="51"/>
      <c r="D186" s="51"/>
      <c r="E186" s="51"/>
      <c r="F186" s="52"/>
      <c r="G186" s="59"/>
      <c r="H186" s="60"/>
      <c r="I186" s="48"/>
      <c r="J186" s="48"/>
      <c r="K186" s="48"/>
      <c r="L186" s="48"/>
      <c r="M186" s="48"/>
      <c r="N186" s="115"/>
      <c r="O186" s="115"/>
      <c r="P186" s="115"/>
      <c r="Q186" s="115"/>
      <c r="R186" s="115"/>
    </row>
    <row r="187" spans="1:18" s="116" customFormat="1" ht="12.25" customHeight="1" x14ac:dyDescent="0.3">
      <c r="A187" s="54"/>
      <c r="B187" s="165" t="s">
        <v>1605</v>
      </c>
      <c r="C187" s="51"/>
      <c r="D187" s="51"/>
      <c r="E187" s="51"/>
      <c r="F187" s="52"/>
      <c r="G187" s="59"/>
      <c r="H187" s="60"/>
      <c r="I187" s="48"/>
      <c r="J187" s="48"/>
      <c r="K187" s="48"/>
      <c r="L187" s="48"/>
      <c r="M187" s="48"/>
      <c r="N187" s="115"/>
      <c r="O187" s="115"/>
      <c r="P187" s="115"/>
      <c r="Q187" s="115"/>
      <c r="R187" s="115"/>
    </row>
    <row r="188" spans="1:18" s="116" customFormat="1" ht="12.25" customHeight="1" x14ac:dyDescent="0.3">
      <c r="A188" s="54"/>
      <c r="B188" s="192" t="s">
        <v>1606</v>
      </c>
      <c r="C188" s="51">
        <f t="shared" ref="C188:H189" si="28">C27+C51+C91+C123</f>
        <v>80137.7</v>
      </c>
      <c r="D188" s="51">
        <f t="shared" si="28"/>
        <v>96250.549049683061</v>
      </c>
      <c r="E188" s="51">
        <f t="shared" si="28"/>
        <v>98622.817575602399</v>
      </c>
      <c r="F188" s="51">
        <f t="shared" si="28"/>
        <v>100961.399599</v>
      </c>
      <c r="G188" s="51">
        <f t="shared" si="28"/>
        <v>98955.39684500001</v>
      </c>
      <c r="H188" s="111">
        <f t="shared" si="28"/>
        <v>0</v>
      </c>
      <c r="I188" s="48"/>
      <c r="J188" s="48"/>
      <c r="K188" s="48"/>
      <c r="L188" s="48"/>
      <c r="M188" s="48"/>
      <c r="N188" s="115"/>
      <c r="O188" s="115"/>
      <c r="P188" s="115"/>
      <c r="Q188" s="115"/>
      <c r="R188" s="115"/>
    </row>
    <row r="189" spans="1:18" s="116" customFormat="1" ht="12.25" customHeight="1" x14ac:dyDescent="0.3">
      <c r="A189" s="54"/>
      <c r="B189" s="192" t="s">
        <v>1607</v>
      </c>
      <c r="C189" s="51">
        <f t="shared" si="28"/>
        <v>14493.39</v>
      </c>
      <c r="D189" s="51">
        <f t="shared" si="28"/>
        <v>17149.41150067313</v>
      </c>
      <c r="E189" s="51">
        <f t="shared" si="28"/>
        <v>20679.194563442641</v>
      </c>
      <c r="F189" s="51">
        <f t="shared" si="28"/>
        <v>17901.565602420666</v>
      </c>
      <c r="G189" s="51">
        <f t="shared" si="28"/>
        <v>28024.23817020671</v>
      </c>
      <c r="H189" s="111">
        <f t="shared" si="28"/>
        <v>0</v>
      </c>
      <c r="I189" s="48"/>
      <c r="J189" s="48"/>
      <c r="K189" s="48"/>
      <c r="L189" s="48"/>
      <c r="M189" s="48"/>
      <c r="N189" s="115"/>
      <c r="O189" s="115"/>
      <c r="P189" s="115"/>
      <c r="Q189" s="115"/>
      <c r="R189" s="115"/>
    </row>
    <row r="190" spans="1:18" s="113" customFormat="1" ht="14.5" thickBot="1" x14ac:dyDescent="0.35">
      <c r="A190" s="54"/>
      <c r="B190" s="166" t="s">
        <v>1638</v>
      </c>
      <c r="C190" s="98">
        <f t="shared" ref="C190:G190" si="29">C185+C188+C189</f>
        <v>125766.05</v>
      </c>
      <c r="D190" s="98">
        <f t="shared" si="29"/>
        <v>217950.23498375542</v>
      </c>
      <c r="E190" s="98">
        <f t="shared" si="29"/>
        <v>295376.72631962871</v>
      </c>
      <c r="F190" s="98">
        <f t="shared" si="29"/>
        <v>316487.39190142066</v>
      </c>
      <c r="G190" s="98">
        <f t="shared" si="29"/>
        <v>326110.43708520674</v>
      </c>
      <c r="H190" s="99">
        <f>H185+H188+H189</f>
        <v>0</v>
      </c>
      <c r="I190" s="112"/>
      <c r="J190" s="112"/>
      <c r="K190" s="112"/>
      <c r="L190" s="112"/>
      <c r="M190" s="112"/>
      <c r="N190" s="112"/>
      <c r="O190" s="112"/>
      <c r="P190" s="112"/>
      <c r="Q190" s="112"/>
      <c r="R190" s="112"/>
    </row>
    <row r="191" spans="1:18" s="116" customFormat="1" ht="12.25" customHeight="1" thickTop="1" x14ac:dyDescent="0.3">
      <c r="A191" s="54"/>
      <c r="B191" s="115"/>
      <c r="C191" s="51"/>
      <c r="D191" s="51"/>
      <c r="E191" s="51"/>
      <c r="F191" s="52"/>
      <c r="G191" s="59"/>
      <c r="H191" s="60"/>
      <c r="I191" s="48"/>
      <c r="J191" s="48"/>
      <c r="K191" s="48"/>
      <c r="L191" s="48"/>
      <c r="M191" s="48"/>
      <c r="N191" s="115"/>
      <c r="O191" s="115"/>
      <c r="P191" s="115"/>
      <c r="Q191" s="115"/>
      <c r="R191" s="115"/>
    </row>
    <row r="192" spans="1:18" s="116" customFormat="1" ht="12.25" customHeight="1" x14ac:dyDescent="0.3">
      <c r="A192" s="54" t="s">
        <v>1639</v>
      </c>
      <c r="B192" s="115"/>
      <c r="C192" s="114"/>
      <c r="D192" s="114"/>
      <c r="E192" s="51"/>
      <c r="F192" s="52"/>
      <c r="G192" s="59"/>
      <c r="H192" s="60"/>
      <c r="I192" s="48"/>
      <c r="J192" s="48"/>
      <c r="K192" s="48"/>
      <c r="L192" s="48"/>
      <c r="M192" s="48"/>
      <c r="N192" s="115"/>
      <c r="O192" s="115"/>
      <c r="P192" s="115"/>
      <c r="Q192" s="115"/>
      <c r="R192" s="115"/>
    </row>
    <row r="193" spans="1:18" s="116" customFormat="1" ht="12.25" customHeight="1" x14ac:dyDescent="0.3">
      <c r="A193" s="54"/>
      <c r="B193" s="192" t="s">
        <v>1603</v>
      </c>
      <c r="C193" s="51">
        <f t="shared" ref="C193:H193" si="30">C16+C56+C96+C128</f>
        <v>-109</v>
      </c>
      <c r="D193" s="51">
        <f t="shared" si="30"/>
        <v>0</v>
      </c>
      <c r="E193" s="51">
        <f t="shared" si="30"/>
        <v>0</v>
      </c>
      <c r="F193" s="51">
        <f t="shared" si="30"/>
        <v>0</v>
      </c>
      <c r="G193" s="51">
        <f t="shared" si="30"/>
        <v>0</v>
      </c>
      <c r="H193" s="111">
        <f t="shared" si="30"/>
        <v>0</v>
      </c>
      <c r="I193" s="48"/>
      <c r="J193" s="48"/>
      <c r="K193" s="48"/>
      <c r="L193" s="48"/>
      <c r="M193" s="48"/>
      <c r="N193" s="115"/>
      <c r="O193" s="115"/>
      <c r="P193" s="115"/>
      <c r="Q193" s="115"/>
      <c r="R193" s="115"/>
    </row>
    <row r="194" spans="1:18" s="116" customFormat="1" ht="12.25" customHeight="1" x14ac:dyDescent="0.3">
      <c r="A194" s="54"/>
      <c r="B194" s="165" t="s">
        <v>1604</v>
      </c>
      <c r="C194" s="51"/>
      <c r="D194" s="51"/>
      <c r="E194" s="51"/>
      <c r="F194" s="52"/>
      <c r="G194" s="59"/>
      <c r="H194" s="60"/>
      <c r="I194" s="48"/>
      <c r="J194" s="48"/>
      <c r="K194" s="48"/>
      <c r="L194" s="48"/>
      <c r="M194" s="48"/>
      <c r="N194" s="115"/>
      <c r="O194" s="115"/>
      <c r="P194" s="115"/>
      <c r="Q194" s="115"/>
      <c r="R194" s="115"/>
    </row>
    <row r="195" spans="1:18" s="116" customFormat="1" ht="12.25" customHeight="1" x14ac:dyDescent="0.3">
      <c r="A195" s="54"/>
      <c r="B195" s="165" t="s">
        <v>1605</v>
      </c>
      <c r="C195" s="51"/>
      <c r="D195" s="51"/>
      <c r="E195" s="51"/>
      <c r="F195" s="52"/>
      <c r="G195" s="59"/>
      <c r="H195" s="60"/>
      <c r="I195" s="48"/>
      <c r="J195" s="48"/>
      <c r="K195" s="48"/>
      <c r="L195" s="48"/>
      <c r="M195" s="48"/>
      <c r="N195" s="115"/>
      <c r="O195" s="115"/>
      <c r="P195" s="115"/>
      <c r="Q195" s="115"/>
      <c r="R195" s="115"/>
    </row>
    <row r="196" spans="1:18" s="116" customFormat="1" ht="12.25" customHeight="1" x14ac:dyDescent="0.3">
      <c r="A196" s="54"/>
      <c r="B196" s="192" t="s">
        <v>1606</v>
      </c>
      <c r="C196" s="51">
        <f t="shared" ref="C196:H197" si="31">C19+C59+C99+C131</f>
        <v>-2191</v>
      </c>
      <c r="D196" s="51">
        <f t="shared" si="31"/>
        <v>90</v>
      </c>
      <c r="E196" s="51">
        <f t="shared" si="31"/>
        <v>38.5</v>
      </c>
      <c r="F196" s="51">
        <f t="shared" si="31"/>
        <v>-71.7</v>
      </c>
      <c r="G196" s="51">
        <f t="shared" si="31"/>
        <v>-57</v>
      </c>
      <c r="H196" s="111">
        <f t="shared" si="31"/>
        <v>0</v>
      </c>
      <c r="I196" s="48"/>
      <c r="J196" s="48"/>
      <c r="K196" s="48"/>
      <c r="L196" s="48"/>
      <c r="M196" s="48"/>
      <c r="N196" s="115"/>
      <c r="O196" s="115"/>
      <c r="P196" s="115"/>
      <c r="Q196" s="115"/>
      <c r="R196" s="115"/>
    </row>
    <row r="197" spans="1:18" s="116" customFormat="1" ht="12.25" customHeight="1" x14ac:dyDescent="0.3">
      <c r="A197" s="54"/>
      <c r="B197" s="192" t="s">
        <v>1607</v>
      </c>
      <c r="C197" s="51">
        <f t="shared" si="31"/>
        <v>0</v>
      </c>
      <c r="D197" s="51">
        <f t="shared" si="31"/>
        <v>0</v>
      </c>
      <c r="E197" s="51">
        <f t="shared" si="31"/>
        <v>0</v>
      </c>
      <c r="F197" s="51">
        <f t="shared" si="31"/>
        <v>0</v>
      </c>
      <c r="G197" s="51">
        <f t="shared" si="31"/>
        <v>0</v>
      </c>
      <c r="H197" s="111">
        <f t="shared" si="31"/>
        <v>0</v>
      </c>
      <c r="I197" s="48"/>
      <c r="J197" s="48"/>
      <c r="K197" s="48"/>
      <c r="L197" s="48"/>
      <c r="M197" s="48"/>
      <c r="N197" s="115"/>
      <c r="O197" s="115"/>
      <c r="P197" s="115"/>
      <c r="Q197" s="115"/>
      <c r="R197" s="115"/>
    </row>
    <row r="198" spans="1:18" s="113" customFormat="1" ht="14.5" thickBot="1" x14ac:dyDescent="0.35">
      <c r="A198" s="54"/>
      <c r="B198" s="166" t="s">
        <v>1640</v>
      </c>
      <c r="C198" s="98">
        <f t="shared" ref="C198:G198" si="32">C193+C196+C197</f>
        <v>-2300</v>
      </c>
      <c r="D198" s="98">
        <f t="shared" si="32"/>
        <v>90</v>
      </c>
      <c r="E198" s="98">
        <f t="shared" si="32"/>
        <v>38.5</v>
      </c>
      <c r="F198" s="98">
        <f t="shared" si="32"/>
        <v>-71.7</v>
      </c>
      <c r="G198" s="98">
        <f t="shared" si="32"/>
        <v>-57</v>
      </c>
      <c r="H198" s="99">
        <f>H193+H196+H197</f>
        <v>0</v>
      </c>
      <c r="I198" s="112"/>
      <c r="J198" s="112"/>
      <c r="K198" s="112"/>
      <c r="L198" s="112"/>
      <c r="M198" s="112"/>
      <c r="N198" s="112"/>
      <c r="O198" s="112"/>
      <c r="P198" s="112"/>
      <c r="Q198" s="112"/>
      <c r="R198" s="112"/>
    </row>
    <row r="199" spans="1:18" s="116" customFormat="1" ht="12.25" customHeight="1" thickTop="1" x14ac:dyDescent="0.3">
      <c r="A199" s="54"/>
      <c r="B199" s="115"/>
      <c r="C199" s="114"/>
      <c r="D199" s="114"/>
      <c r="E199" s="51"/>
      <c r="F199" s="52"/>
      <c r="G199" s="59"/>
      <c r="H199" s="60"/>
      <c r="I199" s="48"/>
      <c r="J199" s="48"/>
      <c r="K199" s="48"/>
      <c r="L199" s="48"/>
      <c r="M199" s="48"/>
      <c r="N199" s="115"/>
      <c r="O199" s="115"/>
      <c r="P199" s="115"/>
      <c r="Q199" s="115"/>
      <c r="R199" s="115"/>
    </row>
    <row r="200" spans="1:18" s="116" customFormat="1" ht="12.25" customHeight="1" x14ac:dyDescent="0.3">
      <c r="A200" s="54" t="s">
        <v>22</v>
      </c>
      <c r="B200" s="115"/>
      <c r="C200" s="51"/>
      <c r="D200" s="51"/>
      <c r="E200" s="51"/>
      <c r="F200" s="52"/>
      <c r="G200" s="59"/>
      <c r="H200" s="60"/>
      <c r="I200" s="48"/>
      <c r="J200" s="48"/>
      <c r="K200" s="48"/>
      <c r="L200" s="48"/>
      <c r="M200" s="48"/>
      <c r="N200" s="115"/>
      <c r="O200" s="115"/>
      <c r="P200" s="115"/>
      <c r="Q200" s="115"/>
      <c r="R200" s="115"/>
    </row>
    <row r="201" spans="1:18" ht="12.25" customHeight="1" x14ac:dyDescent="0.3">
      <c r="A201" s="54"/>
      <c r="B201" s="192" t="s">
        <v>1603</v>
      </c>
      <c r="C201" s="51">
        <f t="shared" ref="C201:H201" si="33">C8+C64+C104+C136</f>
        <v>170258</v>
      </c>
      <c r="D201" s="51">
        <f t="shared" si="33"/>
        <v>262964</v>
      </c>
      <c r="E201" s="51">
        <f t="shared" si="33"/>
        <v>288843</v>
      </c>
      <c r="F201" s="51">
        <f t="shared" si="33"/>
        <v>621228</v>
      </c>
      <c r="G201" s="51">
        <f t="shared" si="33"/>
        <v>591084</v>
      </c>
      <c r="H201" s="111">
        <f t="shared" si="33"/>
        <v>0</v>
      </c>
      <c r="I201" s="117"/>
    </row>
    <row r="202" spans="1:18" ht="12.25" customHeight="1" x14ac:dyDescent="0.3">
      <c r="A202" s="54"/>
      <c r="B202" s="165" t="s">
        <v>1604</v>
      </c>
      <c r="C202" s="51"/>
      <c r="D202" s="51"/>
      <c r="E202" s="52"/>
      <c r="F202" s="52"/>
      <c r="G202" s="59"/>
      <c r="H202" s="60"/>
      <c r="I202" s="117"/>
    </row>
    <row r="203" spans="1:18" ht="12.25" customHeight="1" x14ac:dyDescent="0.3">
      <c r="A203" s="54"/>
      <c r="B203" s="165" t="s">
        <v>1605</v>
      </c>
      <c r="C203" s="51"/>
      <c r="D203" s="51"/>
      <c r="E203" s="52"/>
      <c r="F203" s="52"/>
      <c r="G203" s="59"/>
      <c r="H203" s="60"/>
      <c r="I203" s="117"/>
    </row>
    <row r="204" spans="1:18" ht="12.25" customHeight="1" x14ac:dyDescent="0.3">
      <c r="A204" s="54"/>
      <c r="B204" s="192" t="s">
        <v>1606</v>
      </c>
      <c r="C204" s="51">
        <f t="shared" ref="C204:H205" si="34">C11+C67+C107+C139</f>
        <v>19589</v>
      </c>
      <c r="D204" s="51">
        <f t="shared" si="34"/>
        <v>54382</v>
      </c>
      <c r="E204" s="51">
        <f t="shared" si="34"/>
        <v>157263</v>
      </c>
      <c r="F204" s="51">
        <f t="shared" si="34"/>
        <v>134236</v>
      </c>
      <c r="G204" s="51">
        <f t="shared" si="34"/>
        <v>83170</v>
      </c>
      <c r="H204" s="111">
        <f t="shared" si="34"/>
        <v>0</v>
      </c>
    </row>
    <row r="205" spans="1:18" ht="12.25" customHeight="1" x14ac:dyDescent="0.3">
      <c r="A205" s="54"/>
      <c r="B205" s="192" t="s">
        <v>1607</v>
      </c>
      <c r="C205" s="51">
        <f t="shared" si="34"/>
        <v>747</v>
      </c>
      <c r="D205" s="51">
        <f t="shared" si="34"/>
        <v>50349</v>
      </c>
      <c r="E205" s="51">
        <f t="shared" si="34"/>
        <v>18911</v>
      </c>
      <c r="F205" s="51">
        <f t="shared" si="34"/>
        <v>19734</v>
      </c>
      <c r="G205" s="51">
        <f t="shared" si="34"/>
        <v>23435</v>
      </c>
      <c r="H205" s="111">
        <f t="shared" si="34"/>
        <v>0</v>
      </c>
    </row>
    <row r="206" spans="1:18" s="113" customFormat="1" ht="14.5" thickBot="1" x14ac:dyDescent="0.35">
      <c r="A206" s="54"/>
      <c r="B206" s="166" t="s">
        <v>1641</v>
      </c>
      <c r="C206" s="98">
        <f>C201+C204+C205</f>
        <v>190594</v>
      </c>
      <c r="D206" s="98">
        <f t="shared" ref="D206:G206" si="35">D201+D204+D205</f>
        <v>367695</v>
      </c>
      <c r="E206" s="98">
        <f t="shared" si="35"/>
        <v>465017</v>
      </c>
      <c r="F206" s="98">
        <f t="shared" si="35"/>
        <v>775198</v>
      </c>
      <c r="G206" s="98">
        <f t="shared" si="35"/>
        <v>697689</v>
      </c>
      <c r="H206" s="99">
        <f>H201+H204+H205</f>
        <v>0</v>
      </c>
      <c r="I206" s="112"/>
      <c r="J206" s="112"/>
      <c r="K206" s="112"/>
      <c r="L206" s="112"/>
      <c r="M206" s="112"/>
      <c r="N206" s="112"/>
      <c r="O206" s="112"/>
      <c r="P206" s="112"/>
      <c r="Q206" s="112"/>
      <c r="R206" s="112"/>
    </row>
    <row r="207" spans="1:18" ht="12.25" customHeight="1" thickTop="1" x14ac:dyDescent="0.3">
      <c r="A207" s="54"/>
      <c r="B207" s="115"/>
      <c r="C207" s="52"/>
      <c r="D207" s="52"/>
      <c r="E207" s="51"/>
      <c r="F207" s="52"/>
      <c r="G207" s="59"/>
      <c r="H207" s="60"/>
    </row>
    <row r="208" spans="1:18" ht="12.25" customHeight="1" x14ac:dyDescent="0.3">
      <c r="A208" s="54" t="s">
        <v>1642</v>
      </c>
      <c r="B208" s="115"/>
      <c r="C208" s="52"/>
      <c r="D208" s="52"/>
      <c r="E208" s="51"/>
      <c r="F208" s="52"/>
      <c r="G208" s="59"/>
      <c r="H208" s="60"/>
    </row>
    <row r="209" spans="1:18" ht="12.25" customHeight="1" x14ac:dyDescent="0.3">
      <c r="A209" s="54"/>
      <c r="B209" s="192" t="s">
        <v>1603</v>
      </c>
      <c r="C209" s="51">
        <f t="shared" ref="C209:H209" si="36">C32+C72+C112+C144</f>
        <v>-275</v>
      </c>
      <c r="D209" s="51">
        <f t="shared" si="36"/>
        <v>335</v>
      </c>
      <c r="E209" s="51">
        <f t="shared" si="36"/>
        <v>198</v>
      </c>
      <c r="F209" s="51">
        <f t="shared" si="36"/>
        <v>204</v>
      </c>
      <c r="G209" s="51">
        <f t="shared" si="36"/>
        <v>210</v>
      </c>
      <c r="H209" s="111">
        <f t="shared" si="36"/>
        <v>0</v>
      </c>
    </row>
    <row r="210" spans="1:18" ht="12.25" customHeight="1" x14ac:dyDescent="0.3">
      <c r="A210" s="54"/>
      <c r="B210" s="165" t="s">
        <v>1604</v>
      </c>
      <c r="C210" s="51"/>
      <c r="D210" s="51"/>
      <c r="E210" s="51"/>
      <c r="F210" s="52"/>
      <c r="G210" s="59"/>
      <c r="H210" s="60"/>
    </row>
    <row r="211" spans="1:18" ht="12.25" customHeight="1" x14ac:dyDescent="0.3">
      <c r="A211" s="54"/>
      <c r="B211" s="165" t="s">
        <v>1605</v>
      </c>
      <c r="C211" s="51"/>
      <c r="D211" s="51"/>
      <c r="E211" s="51"/>
      <c r="F211" s="52"/>
      <c r="G211" s="59"/>
      <c r="H211" s="60"/>
    </row>
    <row r="212" spans="1:18" ht="12.25" customHeight="1" x14ac:dyDescent="0.3">
      <c r="A212" s="54"/>
      <c r="B212" s="192" t="s">
        <v>1606</v>
      </c>
      <c r="C212" s="51">
        <f t="shared" ref="C212:H213" si="37">C35+C75+C115+C147</f>
        <v>-7956.1</v>
      </c>
      <c r="D212" s="51">
        <f t="shared" si="37"/>
        <v>-1161</v>
      </c>
      <c r="E212" s="51">
        <f t="shared" si="37"/>
        <v>-399</v>
      </c>
      <c r="F212" s="51">
        <f t="shared" si="37"/>
        <v>-411</v>
      </c>
      <c r="G212" s="51">
        <f t="shared" si="37"/>
        <v>-423</v>
      </c>
      <c r="H212" s="111">
        <f t="shared" si="37"/>
        <v>0</v>
      </c>
    </row>
    <row r="213" spans="1:18" ht="12.25" customHeight="1" x14ac:dyDescent="0.3">
      <c r="A213" s="54"/>
      <c r="B213" s="192" t="s">
        <v>1607</v>
      </c>
      <c r="C213" s="51">
        <f t="shared" si="37"/>
        <v>0</v>
      </c>
      <c r="D213" s="51">
        <f t="shared" si="37"/>
        <v>0</v>
      </c>
      <c r="E213" s="51">
        <f t="shared" si="37"/>
        <v>0</v>
      </c>
      <c r="F213" s="51">
        <f t="shared" si="37"/>
        <v>0</v>
      </c>
      <c r="G213" s="51">
        <f t="shared" si="37"/>
        <v>0</v>
      </c>
      <c r="H213" s="111">
        <f t="shared" si="37"/>
        <v>0</v>
      </c>
    </row>
    <row r="214" spans="1:18" s="113" customFormat="1" ht="12.25" customHeight="1" thickBot="1" x14ac:dyDescent="0.35">
      <c r="A214" s="118"/>
      <c r="B214" s="119" t="s">
        <v>1643</v>
      </c>
      <c r="C214" s="120">
        <f t="shared" ref="C214:G214" si="38">C209+C212+C213</f>
        <v>-8231.1</v>
      </c>
      <c r="D214" s="120">
        <f t="shared" si="38"/>
        <v>-826</v>
      </c>
      <c r="E214" s="120">
        <f t="shared" si="38"/>
        <v>-201</v>
      </c>
      <c r="F214" s="120">
        <f t="shared" si="38"/>
        <v>-207</v>
      </c>
      <c r="G214" s="120">
        <f t="shared" si="38"/>
        <v>-213</v>
      </c>
      <c r="H214" s="121">
        <f>H209+H212+H213</f>
        <v>0</v>
      </c>
      <c r="I214" s="112"/>
      <c r="J214" s="112"/>
      <c r="K214" s="112"/>
      <c r="L214" s="112"/>
      <c r="M214" s="112"/>
      <c r="N214" s="112"/>
      <c r="O214" s="112"/>
      <c r="P214" s="112"/>
      <c r="Q214" s="112"/>
      <c r="R214" s="112"/>
    </row>
    <row r="215" spans="1:18" s="48" customFormat="1" ht="12.25" customHeight="1" x14ac:dyDescent="0.3">
      <c r="A215" s="122"/>
      <c r="B215" s="115"/>
      <c r="C215" s="123"/>
      <c r="D215" s="123"/>
      <c r="E215" s="124"/>
      <c r="F215" s="124"/>
      <c r="G215" s="124"/>
      <c r="H215" s="115"/>
    </row>
    <row r="216" spans="1:18" s="48" customFormat="1" ht="12.25" customHeight="1" x14ac:dyDescent="0.3">
      <c r="A216" s="122"/>
      <c r="B216" s="115"/>
      <c r="C216" s="125"/>
      <c r="D216" s="125"/>
      <c r="E216" s="124"/>
      <c r="F216" s="124"/>
      <c r="G216" s="124"/>
      <c r="H216" s="115"/>
    </row>
    <row r="217" spans="1:18" s="124" customFormat="1" ht="12.25" customHeight="1" x14ac:dyDescent="0.3">
      <c r="A217" s="122"/>
      <c r="B217" s="115"/>
      <c r="C217" s="125"/>
      <c r="D217" s="125"/>
      <c r="H217" s="115"/>
      <c r="I217" s="48"/>
      <c r="J217" s="48"/>
      <c r="K217" s="48"/>
      <c r="L217" s="48"/>
      <c r="M217" s="48"/>
    </row>
    <row r="218" spans="1:18" s="124" customFormat="1" ht="12.25" customHeight="1" x14ac:dyDescent="0.3">
      <c r="A218" s="122"/>
      <c r="B218" s="115"/>
      <c r="C218" s="125"/>
      <c r="D218" s="125"/>
      <c r="H218" s="115"/>
      <c r="I218" s="48"/>
      <c r="J218" s="48"/>
      <c r="K218" s="48"/>
      <c r="L218" s="48"/>
      <c r="M218" s="48"/>
    </row>
    <row r="219" spans="1:18" s="124" customFormat="1" ht="12.25" customHeight="1" x14ac:dyDescent="0.3">
      <c r="A219" s="122"/>
      <c r="B219" s="115"/>
      <c r="C219" s="125"/>
      <c r="D219" s="125"/>
      <c r="H219" s="115"/>
      <c r="I219" s="48"/>
      <c r="J219" s="48"/>
      <c r="K219" s="48"/>
      <c r="L219" s="48"/>
      <c r="M219" s="48"/>
    </row>
    <row r="220" spans="1:18" s="124" customFormat="1" ht="12.25" customHeight="1" x14ac:dyDescent="0.3">
      <c r="A220" s="122"/>
      <c r="B220" s="115"/>
      <c r="C220" s="125"/>
      <c r="D220" s="125"/>
      <c r="H220" s="115"/>
      <c r="I220" s="48"/>
      <c r="J220" s="48"/>
      <c r="K220" s="48"/>
      <c r="L220" s="48"/>
      <c r="M220" s="48"/>
    </row>
    <row r="221" spans="1:18" s="124" customFormat="1" ht="12.25" customHeight="1" x14ac:dyDescent="0.3">
      <c r="A221" s="122"/>
      <c r="B221" s="115"/>
      <c r="C221" s="125"/>
      <c r="D221" s="125"/>
      <c r="H221" s="115"/>
      <c r="I221" s="48"/>
      <c r="J221" s="48"/>
      <c r="K221" s="48"/>
      <c r="L221" s="48"/>
      <c r="M221" s="48"/>
    </row>
    <row r="222" spans="1:18" s="124" customFormat="1" ht="12.25" customHeight="1" x14ac:dyDescent="0.3">
      <c r="A222" s="122"/>
      <c r="B222" s="115"/>
      <c r="C222" s="125"/>
      <c r="D222" s="125"/>
      <c r="H222" s="115"/>
      <c r="I222" s="48"/>
      <c r="J222" s="48"/>
      <c r="K222" s="48"/>
      <c r="L222" s="48"/>
      <c r="M222" s="48"/>
    </row>
    <row r="223" spans="1:18" s="124" customFormat="1" ht="12.25" customHeight="1" x14ac:dyDescent="0.3">
      <c r="A223" s="122"/>
      <c r="B223" s="115"/>
      <c r="C223" s="125"/>
      <c r="D223" s="125"/>
      <c r="H223" s="115"/>
      <c r="I223" s="48"/>
      <c r="J223" s="48"/>
      <c r="K223" s="48"/>
      <c r="L223" s="48"/>
      <c r="M223" s="48"/>
    </row>
    <row r="224" spans="1:18" s="124" customFormat="1" ht="12.25" customHeight="1" x14ac:dyDescent="0.3">
      <c r="A224" s="122"/>
      <c r="B224" s="115"/>
      <c r="C224" s="125"/>
      <c r="D224" s="125"/>
      <c r="H224" s="115"/>
      <c r="I224" s="48"/>
      <c r="J224" s="48"/>
      <c r="K224" s="48"/>
      <c r="L224" s="48"/>
      <c r="M224" s="48"/>
    </row>
    <row r="225" spans="1:13" s="124" customFormat="1" ht="12.25" customHeight="1" x14ac:dyDescent="0.3">
      <c r="A225" s="122"/>
      <c r="B225" s="115"/>
      <c r="C225" s="125"/>
      <c r="D225" s="125"/>
      <c r="H225" s="115"/>
      <c r="I225" s="48"/>
      <c r="J225" s="48"/>
      <c r="K225" s="48"/>
      <c r="L225" s="48"/>
      <c r="M225" s="48"/>
    </row>
    <row r="226" spans="1:13" s="124" customFormat="1" ht="12.25" customHeight="1" x14ac:dyDescent="0.3">
      <c r="A226" s="122"/>
      <c r="B226" s="115"/>
      <c r="C226" s="125"/>
      <c r="D226" s="125"/>
      <c r="H226" s="115"/>
      <c r="I226" s="48"/>
      <c r="J226" s="48"/>
      <c r="K226" s="48"/>
      <c r="L226" s="48"/>
      <c r="M226" s="48"/>
    </row>
    <row r="227" spans="1:13" s="124" customFormat="1" ht="12.25" customHeight="1" x14ac:dyDescent="0.3">
      <c r="A227" s="122"/>
      <c r="B227" s="115"/>
      <c r="C227" s="125"/>
      <c r="D227" s="125"/>
      <c r="H227" s="115"/>
      <c r="I227" s="48"/>
      <c r="J227" s="48"/>
      <c r="K227" s="48"/>
      <c r="L227" s="48"/>
      <c r="M227" s="48"/>
    </row>
    <row r="228" spans="1:13" s="124" customFormat="1" ht="12.25" customHeight="1" x14ac:dyDescent="0.3">
      <c r="A228" s="122"/>
      <c r="B228" s="115"/>
      <c r="C228" s="125"/>
      <c r="D228" s="115"/>
      <c r="H228" s="115"/>
      <c r="I228" s="48"/>
      <c r="J228" s="48"/>
      <c r="K228" s="48"/>
      <c r="L228" s="48"/>
      <c r="M228" s="48"/>
    </row>
    <row r="229" spans="1:13" s="124" customFormat="1" ht="12.25" customHeight="1" x14ac:dyDescent="0.3">
      <c r="A229" s="122"/>
      <c r="B229" s="115"/>
      <c r="C229" s="125"/>
      <c r="D229" s="115"/>
      <c r="H229" s="115"/>
      <c r="I229" s="48"/>
      <c r="J229" s="48"/>
      <c r="K229" s="48"/>
      <c r="L229" s="48"/>
      <c r="M229" s="48"/>
    </row>
    <row r="230" spans="1:13" s="124" customFormat="1" ht="12.25" customHeight="1" x14ac:dyDescent="0.3">
      <c r="A230" s="122"/>
      <c r="B230" s="115"/>
      <c r="C230" s="125"/>
      <c r="D230" s="115"/>
      <c r="H230" s="115"/>
      <c r="I230" s="48"/>
      <c r="J230" s="48"/>
      <c r="K230" s="48"/>
      <c r="L230" s="48"/>
      <c r="M230" s="48"/>
    </row>
    <row r="231" spans="1:13" s="124" customFormat="1" ht="12.25" customHeight="1" x14ac:dyDescent="0.3">
      <c r="A231" s="122"/>
      <c r="B231" s="115"/>
      <c r="C231" s="125"/>
      <c r="D231" s="115"/>
      <c r="H231" s="115"/>
      <c r="I231" s="48"/>
      <c r="J231" s="48"/>
      <c r="K231" s="48"/>
      <c r="L231" s="48"/>
      <c r="M231" s="48"/>
    </row>
    <row r="232" spans="1:13" s="124" customFormat="1" ht="12.25" customHeight="1" x14ac:dyDescent="0.3">
      <c r="A232" s="122"/>
      <c r="B232" s="115"/>
      <c r="C232" s="125"/>
      <c r="D232" s="115"/>
      <c r="H232" s="115"/>
      <c r="I232" s="48"/>
      <c r="J232" s="48"/>
      <c r="K232" s="48"/>
      <c r="L232" s="48"/>
      <c r="M232" s="48"/>
    </row>
    <row r="233" spans="1:13" s="122" customFormat="1" ht="12.25" customHeight="1" x14ac:dyDescent="0.3">
      <c r="B233" s="115"/>
      <c r="C233" s="125"/>
      <c r="D233" s="115"/>
      <c r="E233" s="124"/>
      <c r="F233" s="124"/>
      <c r="G233" s="124"/>
      <c r="H233" s="115"/>
      <c r="I233" s="48"/>
      <c r="J233" s="48"/>
      <c r="K233" s="48"/>
      <c r="L233" s="48"/>
      <c r="M233" s="48"/>
    </row>
    <row r="234" spans="1:13" s="122" customFormat="1" ht="12.25" customHeight="1" x14ac:dyDescent="0.3">
      <c r="B234" s="115"/>
      <c r="C234" s="125"/>
      <c r="D234" s="115"/>
      <c r="E234" s="124"/>
      <c r="F234" s="124"/>
      <c r="G234" s="124"/>
      <c r="H234" s="115"/>
      <c r="I234" s="48"/>
      <c r="J234" s="48"/>
      <c r="K234" s="48"/>
      <c r="L234" s="48"/>
      <c r="M234" s="48"/>
    </row>
    <row r="235" spans="1:13" s="122" customFormat="1" ht="12.25" customHeight="1" x14ac:dyDescent="0.3">
      <c r="B235" s="115"/>
      <c r="C235" s="125"/>
      <c r="D235" s="115"/>
      <c r="E235" s="124"/>
      <c r="F235" s="124"/>
      <c r="G235" s="124"/>
      <c r="H235" s="115"/>
      <c r="I235" s="48"/>
      <c r="J235" s="48"/>
      <c r="K235" s="48"/>
      <c r="L235" s="48"/>
      <c r="M235" s="48"/>
    </row>
    <row r="236" spans="1:13" s="122" customFormat="1" ht="12.25" customHeight="1" x14ac:dyDescent="0.3">
      <c r="B236" s="115"/>
      <c r="C236" s="125"/>
      <c r="D236" s="115"/>
      <c r="E236" s="124"/>
      <c r="F236" s="124"/>
      <c r="G236" s="124"/>
      <c r="H236" s="115"/>
      <c r="I236" s="48"/>
      <c r="J236" s="48"/>
      <c r="K236" s="48"/>
      <c r="L236" s="48"/>
      <c r="M236" s="48"/>
    </row>
    <row r="237" spans="1:13" s="122" customFormat="1" ht="12.25" customHeight="1" x14ac:dyDescent="0.3">
      <c r="B237" s="115"/>
      <c r="C237" s="125"/>
      <c r="D237" s="115"/>
      <c r="E237" s="124"/>
      <c r="F237" s="124"/>
      <c r="G237" s="124"/>
      <c r="H237" s="115"/>
      <c r="I237" s="48"/>
      <c r="J237" s="48"/>
      <c r="K237" s="48"/>
      <c r="L237" s="48"/>
      <c r="M237" s="48"/>
    </row>
    <row r="238" spans="1:13" s="122" customFormat="1" ht="12.25" customHeight="1" x14ac:dyDescent="0.3">
      <c r="B238" s="115"/>
      <c r="C238" s="125"/>
      <c r="D238" s="115"/>
      <c r="E238" s="124"/>
      <c r="F238" s="124"/>
      <c r="G238" s="124"/>
      <c r="H238" s="115"/>
      <c r="I238" s="48"/>
      <c r="J238" s="48"/>
      <c r="K238" s="48"/>
      <c r="L238" s="48"/>
      <c r="M238" s="48"/>
    </row>
    <row r="239" spans="1:13" s="122" customFormat="1" ht="12.25" customHeight="1" x14ac:dyDescent="0.3">
      <c r="B239" s="115"/>
      <c r="C239" s="125"/>
      <c r="D239" s="115"/>
      <c r="E239" s="124"/>
      <c r="F239" s="124"/>
      <c r="G239" s="124"/>
      <c r="H239" s="115"/>
      <c r="I239" s="48"/>
      <c r="J239" s="48"/>
      <c r="K239" s="48"/>
      <c r="L239" s="48"/>
      <c r="M239" s="48"/>
    </row>
    <row r="240" spans="1:13" s="122" customFormat="1" ht="12.25" customHeight="1" x14ac:dyDescent="0.3">
      <c r="B240" s="115"/>
      <c r="C240" s="125"/>
      <c r="D240" s="115"/>
      <c r="E240" s="124"/>
      <c r="F240" s="124"/>
      <c r="G240" s="124"/>
      <c r="H240" s="115"/>
      <c r="I240" s="48"/>
      <c r="J240" s="48"/>
      <c r="K240" s="48"/>
      <c r="L240" s="48"/>
      <c r="M240" s="48"/>
    </row>
    <row r="241" spans="2:13" s="122" customFormat="1" ht="12.25" customHeight="1" x14ac:dyDescent="0.3">
      <c r="B241" s="115"/>
      <c r="C241" s="125"/>
      <c r="D241" s="115"/>
      <c r="E241" s="124"/>
      <c r="F241" s="124"/>
      <c r="G241" s="124"/>
      <c r="H241" s="115"/>
      <c r="I241" s="48"/>
      <c r="J241" s="48"/>
      <c r="K241" s="48"/>
      <c r="L241" s="48"/>
      <c r="M241" s="48"/>
    </row>
    <row r="242" spans="2:13" s="122" customFormat="1" ht="12.25" customHeight="1" x14ac:dyDescent="0.3">
      <c r="B242" s="115"/>
      <c r="C242" s="125"/>
      <c r="D242" s="115"/>
      <c r="E242" s="124"/>
      <c r="F242" s="124"/>
      <c r="G242" s="124"/>
      <c r="H242" s="115"/>
      <c r="I242" s="48"/>
      <c r="J242" s="48"/>
      <c r="K242" s="48"/>
      <c r="L242" s="48"/>
      <c r="M242" s="48"/>
    </row>
    <row r="243" spans="2:13" s="122" customFormat="1" ht="12.25" customHeight="1" x14ac:dyDescent="0.3">
      <c r="B243" s="115"/>
      <c r="C243" s="125"/>
      <c r="D243" s="115"/>
      <c r="E243" s="124"/>
      <c r="F243" s="124"/>
      <c r="G243" s="124"/>
      <c r="H243" s="115"/>
      <c r="I243" s="48"/>
      <c r="J243" s="48"/>
      <c r="K243" s="48"/>
      <c r="L243" s="48"/>
      <c r="M243" s="48"/>
    </row>
    <row r="244" spans="2:13" s="122" customFormat="1" ht="12.25" customHeight="1" x14ac:dyDescent="0.3">
      <c r="B244" s="115"/>
      <c r="C244" s="125"/>
      <c r="D244" s="115"/>
      <c r="E244" s="124"/>
      <c r="F244" s="124"/>
      <c r="G244" s="124"/>
      <c r="H244" s="115"/>
      <c r="I244" s="48"/>
      <c r="J244" s="48"/>
      <c r="K244" s="48"/>
      <c r="L244" s="48"/>
      <c r="M244" s="48"/>
    </row>
    <row r="245" spans="2:13" s="122" customFormat="1" ht="12.25" customHeight="1" x14ac:dyDescent="0.3">
      <c r="B245" s="115"/>
      <c r="C245" s="125"/>
      <c r="D245" s="115"/>
      <c r="E245" s="124"/>
      <c r="F245" s="124"/>
      <c r="G245" s="124"/>
      <c r="H245" s="115"/>
      <c r="I245" s="48"/>
      <c r="J245" s="48"/>
      <c r="K245" s="48"/>
      <c r="L245" s="48"/>
      <c r="M245" s="48"/>
    </row>
    <row r="246" spans="2:13" s="122" customFormat="1" ht="12.25" customHeight="1" x14ac:dyDescent="0.3">
      <c r="B246" s="115"/>
      <c r="C246" s="125"/>
      <c r="D246" s="115"/>
      <c r="E246" s="124"/>
      <c r="F246" s="124"/>
      <c r="G246" s="124"/>
      <c r="H246" s="115"/>
      <c r="I246" s="48"/>
      <c r="J246" s="48"/>
      <c r="K246" s="48"/>
      <c r="L246" s="48"/>
      <c r="M246" s="48"/>
    </row>
    <row r="247" spans="2:13" s="122" customFormat="1" ht="12.25" customHeight="1" x14ac:dyDescent="0.3">
      <c r="B247" s="115"/>
      <c r="C247" s="125"/>
      <c r="D247" s="115"/>
      <c r="E247" s="124"/>
      <c r="F247" s="124"/>
      <c r="G247" s="124"/>
      <c r="H247" s="115"/>
      <c r="I247" s="48"/>
      <c r="J247" s="48"/>
      <c r="K247" s="48"/>
      <c r="L247" s="48"/>
      <c r="M247" s="48"/>
    </row>
    <row r="248" spans="2:13" s="122" customFormat="1" ht="12.25" customHeight="1" x14ac:dyDescent="0.3">
      <c r="B248" s="115"/>
      <c r="C248" s="125"/>
      <c r="D248" s="115"/>
      <c r="E248" s="124"/>
      <c r="F248" s="124"/>
      <c r="G248" s="124"/>
      <c r="H248" s="115"/>
      <c r="I248" s="48"/>
      <c r="J248" s="48"/>
      <c r="K248" s="48"/>
      <c r="L248" s="48"/>
      <c r="M248" s="48"/>
    </row>
    <row r="249" spans="2:13" s="122" customFormat="1" ht="12.25" customHeight="1" x14ac:dyDescent="0.3">
      <c r="B249" s="115"/>
      <c r="C249" s="125"/>
      <c r="D249" s="115"/>
      <c r="E249" s="124"/>
      <c r="F249" s="124"/>
      <c r="G249" s="124"/>
      <c r="H249" s="115"/>
      <c r="I249" s="48"/>
      <c r="J249" s="48"/>
      <c r="K249" s="48"/>
      <c r="L249" s="48"/>
      <c r="M249" s="48"/>
    </row>
    <row r="250" spans="2:13" s="122" customFormat="1" ht="12.25" customHeight="1" x14ac:dyDescent="0.3">
      <c r="B250" s="115"/>
      <c r="C250" s="125"/>
      <c r="D250" s="115"/>
      <c r="E250" s="124"/>
      <c r="F250" s="124"/>
      <c r="G250" s="124"/>
      <c r="H250" s="115"/>
      <c r="I250" s="48"/>
      <c r="J250" s="48"/>
      <c r="K250" s="48"/>
      <c r="L250" s="48"/>
      <c r="M250" s="48"/>
    </row>
    <row r="251" spans="2:13" s="122" customFormat="1" ht="12.25" customHeight="1" x14ac:dyDescent="0.3">
      <c r="B251" s="115"/>
      <c r="C251" s="125"/>
      <c r="D251" s="115"/>
      <c r="E251" s="124"/>
      <c r="F251" s="124"/>
      <c r="G251" s="124"/>
      <c r="H251" s="115"/>
      <c r="I251" s="48"/>
      <c r="J251" s="48"/>
      <c r="K251" s="48"/>
      <c r="L251" s="48"/>
      <c r="M251" s="48"/>
    </row>
    <row r="252" spans="2:13" s="122" customFormat="1" ht="12.25" customHeight="1" x14ac:dyDescent="0.3">
      <c r="B252" s="115"/>
      <c r="C252" s="125"/>
      <c r="D252" s="115"/>
      <c r="E252" s="124"/>
      <c r="F252" s="124"/>
      <c r="G252" s="124"/>
      <c r="H252" s="115"/>
      <c r="I252" s="48"/>
      <c r="J252" s="48"/>
      <c r="K252" s="48"/>
      <c r="L252" s="48"/>
      <c r="M252" s="48"/>
    </row>
    <row r="253" spans="2:13" s="122" customFormat="1" ht="12.25" customHeight="1" x14ac:dyDescent="0.3">
      <c r="B253" s="115"/>
      <c r="C253" s="125"/>
      <c r="D253" s="115"/>
      <c r="E253" s="124"/>
      <c r="F253" s="124"/>
      <c r="G253" s="124"/>
      <c r="H253" s="115"/>
      <c r="I253" s="48"/>
      <c r="J253" s="48"/>
      <c r="K253" s="48"/>
      <c r="L253" s="48"/>
      <c r="M253" s="48"/>
    </row>
    <row r="254" spans="2:13" s="122" customFormat="1" ht="12.25" customHeight="1" x14ac:dyDescent="0.3">
      <c r="B254" s="115"/>
      <c r="C254" s="125"/>
      <c r="D254" s="115"/>
      <c r="E254" s="124"/>
      <c r="F254" s="124"/>
      <c r="G254" s="124"/>
      <c r="H254" s="115"/>
      <c r="I254" s="48"/>
      <c r="J254" s="48"/>
      <c r="K254" s="48"/>
      <c r="L254" s="48"/>
      <c r="M254" s="48"/>
    </row>
    <row r="255" spans="2:13" s="122" customFormat="1" ht="12.25" customHeight="1" x14ac:dyDescent="0.3">
      <c r="B255" s="115"/>
      <c r="C255" s="125"/>
      <c r="D255" s="115"/>
      <c r="E255" s="124"/>
      <c r="F255" s="124"/>
      <c r="G255" s="124"/>
      <c r="H255" s="115"/>
      <c r="I255" s="48"/>
      <c r="J255" s="48"/>
      <c r="K255" s="48"/>
      <c r="L255" s="48"/>
      <c r="M255" s="48"/>
    </row>
    <row r="256" spans="2:13" s="122" customFormat="1" ht="12.25" customHeight="1" x14ac:dyDescent="0.3">
      <c r="B256" s="115"/>
      <c r="C256" s="125"/>
      <c r="D256" s="115"/>
      <c r="E256" s="124"/>
      <c r="F256" s="124"/>
      <c r="G256" s="124"/>
      <c r="H256" s="115"/>
      <c r="I256" s="48"/>
      <c r="J256" s="48"/>
      <c r="K256" s="48"/>
      <c r="L256" s="48"/>
      <c r="M256" s="48"/>
    </row>
    <row r="257" spans="2:13" s="122" customFormat="1" ht="12.25" customHeight="1" x14ac:dyDescent="0.3">
      <c r="B257" s="115"/>
      <c r="C257" s="125"/>
      <c r="D257" s="115"/>
      <c r="E257" s="124"/>
      <c r="F257" s="124"/>
      <c r="G257" s="124"/>
      <c r="H257" s="115"/>
      <c r="I257" s="48"/>
      <c r="J257" s="48"/>
      <c r="K257" s="48"/>
      <c r="L257" s="48"/>
      <c r="M257" s="48"/>
    </row>
    <row r="258" spans="2:13" s="122" customFormat="1" ht="12.25" customHeight="1" x14ac:dyDescent="0.3">
      <c r="B258" s="115"/>
      <c r="C258" s="125"/>
      <c r="D258" s="115"/>
      <c r="E258" s="124"/>
      <c r="F258" s="124"/>
      <c r="G258" s="124"/>
      <c r="H258" s="115"/>
      <c r="I258" s="48"/>
      <c r="J258" s="48"/>
      <c r="K258" s="48"/>
      <c r="L258" s="48"/>
      <c r="M258" s="48"/>
    </row>
    <row r="259" spans="2:13" s="122" customFormat="1" ht="12.25" customHeight="1" x14ac:dyDescent="0.3">
      <c r="B259" s="115"/>
      <c r="C259" s="125"/>
      <c r="D259" s="115"/>
      <c r="E259" s="124"/>
      <c r="F259" s="124"/>
      <c r="G259" s="124"/>
      <c r="H259" s="115"/>
      <c r="I259" s="48"/>
      <c r="J259" s="48"/>
      <c r="K259" s="48"/>
      <c r="L259" s="48"/>
      <c r="M259" s="48"/>
    </row>
    <row r="260" spans="2:13" s="122" customFormat="1" ht="12.25" customHeight="1" x14ac:dyDescent="0.3">
      <c r="B260" s="115"/>
      <c r="C260" s="125"/>
      <c r="D260" s="115"/>
      <c r="E260" s="124"/>
      <c r="F260" s="124"/>
      <c r="G260" s="124"/>
      <c r="H260" s="115"/>
      <c r="I260" s="48"/>
      <c r="J260" s="48"/>
      <c r="K260" s="48"/>
      <c r="L260" s="48"/>
      <c r="M260" s="48"/>
    </row>
    <row r="261" spans="2:13" s="122" customFormat="1" ht="12.25" customHeight="1" x14ac:dyDescent="0.3">
      <c r="B261" s="115"/>
      <c r="C261" s="125"/>
      <c r="D261" s="115"/>
      <c r="E261" s="124"/>
      <c r="F261" s="124"/>
      <c r="G261" s="124"/>
      <c r="H261" s="115"/>
      <c r="I261" s="48"/>
      <c r="J261" s="48"/>
      <c r="K261" s="48"/>
      <c r="L261" s="48"/>
      <c r="M261" s="48"/>
    </row>
    <row r="262" spans="2:13" s="122" customFormat="1" ht="12.25" customHeight="1" x14ac:dyDescent="0.3">
      <c r="B262" s="115"/>
      <c r="C262" s="125"/>
      <c r="D262" s="115"/>
      <c r="E262" s="124"/>
      <c r="F262" s="124"/>
      <c r="G262" s="124"/>
      <c r="H262" s="115"/>
      <c r="I262" s="48"/>
      <c r="J262" s="48"/>
      <c r="K262" s="48"/>
      <c r="L262" s="48"/>
      <c r="M262" s="48"/>
    </row>
    <row r="263" spans="2:13" s="122" customFormat="1" ht="12.25" customHeight="1" x14ac:dyDescent="0.3">
      <c r="B263" s="115"/>
      <c r="C263" s="125"/>
      <c r="D263" s="115"/>
      <c r="E263" s="124"/>
      <c r="F263" s="124"/>
      <c r="G263" s="124"/>
      <c r="H263" s="115"/>
      <c r="I263" s="48"/>
      <c r="J263" s="48"/>
      <c r="K263" s="48"/>
      <c r="L263" s="48"/>
      <c r="M263" s="48"/>
    </row>
    <row r="264" spans="2:13" s="122" customFormat="1" ht="12.25" customHeight="1" x14ac:dyDescent="0.3">
      <c r="B264" s="115"/>
      <c r="C264" s="125"/>
      <c r="D264" s="115"/>
      <c r="E264" s="124"/>
      <c r="F264" s="124"/>
      <c r="G264" s="124"/>
      <c r="H264" s="115"/>
      <c r="I264" s="48"/>
      <c r="J264" s="48"/>
      <c r="K264" s="48"/>
      <c r="L264" s="48"/>
      <c r="M264" s="48"/>
    </row>
    <row r="265" spans="2:13" s="122" customFormat="1" ht="12.25" customHeight="1" x14ac:dyDescent="0.3">
      <c r="B265" s="115"/>
      <c r="C265" s="125"/>
      <c r="D265" s="115"/>
      <c r="E265" s="124"/>
      <c r="F265" s="124"/>
      <c r="G265" s="124"/>
      <c r="H265" s="115"/>
      <c r="I265" s="48"/>
      <c r="J265" s="48"/>
      <c r="K265" s="48"/>
      <c r="L265" s="48"/>
      <c r="M265" s="48"/>
    </row>
    <row r="266" spans="2:13" s="122" customFormat="1" ht="12.25" customHeight="1" x14ac:dyDescent="0.3">
      <c r="B266" s="115"/>
      <c r="C266" s="125"/>
      <c r="D266" s="115"/>
      <c r="E266" s="124"/>
      <c r="F266" s="124"/>
      <c r="G266" s="124"/>
      <c r="H266" s="115"/>
      <c r="I266" s="48"/>
      <c r="J266" s="48"/>
      <c r="K266" s="48"/>
      <c r="L266" s="48"/>
      <c r="M266" s="48"/>
    </row>
    <row r="267" spans="2:13" s="122" customFormat="1" ht="12.25" customHeight="1" x14ac:dyDescent="0.3">
      <c r="B267" s="115"/>
      <c r="C267" s="125"/>
      <c r="D267" s="115"/>
      <c r="E267" s="124"/>
      <c r="F267" s="124"/>
      <c r="G267" s="124"/>
      <c r="H267" s="115"/>
      <c r="I267" s="48"/>
      <c r="J267" s="48"/>
      <c r="K267" s="48"/>
      <c r="L267" s="48"/>
      <c r="M267" s="48"/>
    </row>
    <row r="268" spans="2:13" s="122" customFormat="1" ht="12.25" customHeight="1" x14ac:dyDescent="0.3">
      <c r="B268" s="115"/>
      <c r="C268" s="125"/>
      <c r="D268" s="115"/>
      <c r="E268" s="124"/>
      <c r="F268" s="124"/>
      <c r="G268" s="124"/>
      <c r="H268" s="115"/>
      <c r="I268" s="48"/>
      <c r="J268" s="48"/>
      <c r="K268" s="48"/>
      <c r="L268" s="48"/>
      <c r="M268" s="48"/>
    </row>
    <row r="269" spans="2:13" s="122" customFormat="1" ht="12.25" customHeight="1" x14ac:dyDescent="0.3">
      <c r="B269" s="115"/>
      <c r="C269" s="125"/>
      <c r="D269" s="115"/>
      <c r="E269" s="124"/>
      <c r="F269" s="124"/>
      <c r="G269" s="124"/>
      <c r="H269" s="115"/>
      <c r="I269" s="48"/>
      <c r="J269" s="48"/>
      <c r="K269" s="48"/>
      <c r="L269" s="48"/>
      <c r="M269" s="48"/>
    </row>
    <row r="270" spans="2:13" s="122" customFormat="1" ht="12.25" customHeight="1" x14ac:dyDescent="0.3">
      <c r="B270" s="115"/>
      <c r="C270" s="125"/>
      <c r="D270" s="115"/>
      <c r="E270" s="124"/>
      <c r="F270" s="124"/>
      <c r="G270" s="124"/>
      <c r="H270" s="115"/>
      <c r="I270" s="48"/>
      <c r="J270" s="48"/>
      <c r="K270" s="48"/>
      <c r="L270" s="48"/>
      <c r="M270" s="48"/>
    </row>
    <row r="271" spans="2:13" s="122" customFormat="1" ht="12.25" customHeight="1" x14ac:dyDescent="0.3">
      <c r="B271" s="115"/>
      <c r="C271" s="125"/>
      <c r="D271" s="115"/>
      <c r="E271" s="124"/>
      <c r="F271" s="124"/>
      <c r="G271" s="124"/>
      <c r="H271" s="115"/>
      <c r="I271" s="48"/>
      <c r="J271" s="48"/>
      <c r="K271" s="48"/>
      <c r="L271" s="48"/>
      <c r="M271" s="48"/>
    </row>
    <row r="272" spans="2:13" s="122" customFormat="1" ht="12.25" customHeight="1" x14ac:dyDescent="0.3">
      <c r="B272" s="115"/>
      <c r="C272" s="125"/>
      <c r="D272" s="115"/>
      <c r="E272" s="124"/>
      <c r="F272" s="124"/>
      <c r="G272" s="124"/>
      <c r="H272" s="115"/>
      <c r="I272" s="48"/>
      <c r="J272" s="48"/>
      <c r="K272" s="48"/>
      <c r="L272" s="48"/>
      <c r="M272" s="48"/>
    </row>
    <row r="273" spans="2:13" s="122" customFormat="1" ht="12.25" customHeight="1" x14ac:dyDescent="0.3">
      <c r="B273" s="115"/>
      <c r="C273" s="125"/>
      <c r="D273" s="115"/>
      <c r="E273" s="124"/>
      <c r="F273" s="124"/>
      <c r="G273" s="124"/>
      <c r="H273" s="115"/>
      <c r="I273" s="48"/>
      <c r="J273" s="48"/>
      <c r="K273" s="48"/>
      <c r="L273" s="48"/>
      <c r="M273" s="48"/>
    </row>
    <row r="274" spans="2:13" s="122" customFormat="1" ht="12.25" customHeight="1" x14ac:dyDescent="0.3">
      <c r="B274" s="115"/>
      <c r="C274" s="125"/>
      <c r="D274" s="115"/>
      <c r="E274" s="124"/>
      <c r="F274" s="124"/>
      <c r="G274" s="124"/>
      <c r="H274" s="115"/>
      <c r="I274" s="48"/>
      <c r="J274" s="48"/>
      <c r="K274" s="48"/>
      <c r="L274" s="48"/>
      <c r="M274" s="48"/>
    </row>
    <row r="275" spans="2:13" s="122" customFormat="1" ht="12.25" customHeight="1" x14ac:dyDescent="0.3">
      <c r="B275" s="115"/>
      <c r="C275" s="125"/>
      <c r="D275" s="115"/>
      <c r="E275" s="124"/>
      <c r="F275" s="124"/>
      <c r="G275" s="124"/>
      <c r="H275" s="115"/>
      <c r="I275" s="48"/>
      <c r="J275" s="48"/>
      <c r="K275" s="48"/>
      <c r="L275" s="48"/>
      <c r="M275" s="48"/>
    </row>
    <row r="276" spans="2:13" s="122" customFormat="1" ht="12.25" customHeight="1" x14ac:dyDescent="0.3">
      <c r="B276" s="115"/>
      <c r="C276" s="125"/>
      <c r="D276" s="115"/>
      <c r="E276" s="124"/>
      <c r="F276" s="124"/>
      <c r="G276" s="124"/>
      <c r="H276" s="115"/>
      <c r="I276" s="48"/>
      <c r="J276" s="48"/>
      <c r="K276" s="48"/>
      <c r="L276" s="48"/>
      <c r="M276" s="48"/>
    </row>
    <row r="277" spans="2:13" s="122" customFormat="1" ht="12.25" customHeight="1" x14ac:dyDescent="0.3">
      <c r="B277" s="115"/>
      <c r="C277" s="125"/>
      <c r="D277" s="115"/>
      <c r="E277" s="124"/>
      <c r="F277" s="124"/>
      <c r="G277" s="124"/>
      <c r="H277" s="115"/>
      <c r="I277" s="48"/>
      <c r="J277" s="48"/>
      <c r="K277" s="48"/>
      <c r="L277" s="48"/>
      <c r="M277" s="48"/>
    </row>
    <row r="278" spans="2:13" s="122" customFormat="1" ht="12.25" customHeight="1" x14ac:dyDescent="0.3">
      <c r="B278" s="115"/>
      <c r="C278" s="125"/>
      <c r="D278" s="115"/>
      <c r="E278" s="124"/>
      <c r="F278" s="124"/>
      <c r="G278" s="124"/>
      <c r="H278" s="115"/>
      <c r="I278" s="48"/>
      <c r="J278" s="48"/>
      <c r="K278" s="48"/>
      <c r="L278" s="48"/>
      <c r="M278" s="48"/>
    </row>
    <row r="279" spans="2:13" s="122" customFormat="1" ht="12.25" customHeight="1" x14ac:dyDescent="0.3">
      <c r="B279" s="115"/>
      <c r="C279" s="125"/>
      <c r="D279" s="115"/>
      <c r="E279" s="124"/>
      <c r="F279" s="124"/>
      <c r="G279" s="124"/>
      <c r="H279" s="115"/>
      <c r="I279" s="48"/>
      <c r="J279" s="48"/>
      <c r="K279" s="48"/>
      <c r="L279" s="48"/>
      <c r="M279" s="48"/>
    </row>
    <row r="280" spans="2:13" s="122" customFormat="1" ht="12.25" customHeight="1" x14ac:dyDescent="0.3">
      <c r="B280" s="115"/>
      <c r="C280" s="125"/>
      <c r="D280" s="115"/>
      <c r="E280" s="124"/>
      <c r="F280" s="124"/>
      <c r="G280" s="124"/>
      <c r="H280" s="115"/>
      <c r="I280" s="48"/>
      <c r="J280" s="48"/>
      <c r="K280" s="48"/>
      <c r="L280" s="48"/>
      <c r="M280" s="48"/>
    </row>
    <row r="281" spans="2:13" s="122" customFormat="1" ht="12.25" customHeight="1" x14ac:dyDescent="0.3">
      <c r="B281" s="115"/>
      <c r="C281" s="125"/>
      <c r="D281" s="115"/>
      <c r="E281" s="124"/>
      <c r="F281" s="124"/>
      <c r="G281" s="124"/>
      <c r="H281" s="115"/>
      <c r="I281" s="48"/>
      <c r="J281" s="48"/>
      <c r="K281" s="48"/>
      <c r="L281" s="48"/>
      <c r="M281" s="48"/>
    </row>
    <row r="282" spans="2:13" s="122" customFormat="1" ht="12.25" customHeight="1" x14ac:dyDescent="0.3">
      <c r="B282" s="115"/>
      <c r="C282" s="125"/>
      <c r="D282" s="115"/>
      <c r="E282" s="124"/>
      <c r="F282" s="124"/>
      <c r="G282" s="124"/>
      <c r="H282" s="115"/>
      <c r="I282" s="48"/>
      <c r="J282" s="48"/>
      <c r="K282" s="48"/>
      <c r="L282" s="48"/>
      <c r="M282" s="48"/>
    </row>
    <row r="283" spans="2:13" s="122" customFormat="1" ht="12.25" customHeight="1" x14ac:dyDescent="0.3">
      <c r="B283" s="115"/>
      <c r="C283" s="125"/>
      <c r="D283" s="115"/>
      <c r="E283" s="124"/>
      <c r="F283" s="124"/>
      <c r="G283" s="124"/>
      <c r="H283" s="115"/>
      <c r="I283" s="48"/>
      <c r="J283" s="48"/>
      <c r="K283" s="48"/>
      <c r="L283" s="48"/>
      <c r="M283" s="48"/>
    </row>
    <row r="284" spans="2:13" s="122" customFormat="1" ht="12.25" customHeight="1" x14ac:dyDescent="0.3">
      <c r="B284" s="115"/>
      <c r="C284" s="125"/>
      <c r="D284" s="115"/>
      <c r="E284" s="124"/>
      <c r="F284" s="124"/>
      <c r="G284" s="124"/>
      <c r="H284" s="115"/>
      <c r="I284" s="48"/>
      <c r="J284" s="48"/>
      <c r="K284" s="48"/>
      <c r="L284" s="48"/>
      <c r="M284" s="48"/>
    </row>
    <row r="285" spans="2:13" s="122" customFormat="1" ht="12.25" customHeight="1" x14ac:dyDescent="0.3">
      <c r="B285" s="115"/>
      <c r="C285" s="125"/>
      <c r="D285" s="115"/>
      <c r="E285" s="124"/>
      <c r="F285" s="124"/>
      <c r="G285" s="124"/>
      <c r="H285" s="115"/>
      <c r="I285" s="48"/>
      <c r="J285" s="48"/>
      <c r="K285" s="48"/>
      <c r="L285" s="48"/>
      <c r="M285" s="48"/>
    </row>
    <row r="286" spans="2:13" s="122" customFormat="1" ht="12.25" customHeight="1" x14ac:dyDescent="0.3">
      <c r="B286" s="115"/>
      <c r="C286" s="125"/>
      <c r="D286" s="115"/>
      <c r="E286" s="124"/>
      <c r="F286" s="124"/>
      <c r="G286" s="124"/>
      <c r="H286" s="115"/>
      <c r="I286" s="48"/>
      <c r="J286" s="48"/>
      <c r="K286" s="48"/>
      <c r="L286" s="48"/>
      <c r="M286" s="48"/>
    </row>
    <row r="287" spans="2:13" s="122" customFormat="1" ht="12.25" customHeight="1" x14ac:dyDescent="0.3">
      <c r="B287" s="115"/>
      <c r="C287" s="125"/>
      <c r="D287" s="115"/>
      <c r="E287" s="124"/>
      <c r="F287" s="124"/>
      <c r="G287" s="124"/>
      <c r="H287" s="115"/>
      <c r="I287" s="48"/>
      <c r="J287" s="48"/>
      <c r="K287" s="48"/>
      <c r="L287" s="48"/>
      <c r="M287" s="48"/>
    </row>
    <row r="288" spans="2:13" s="122" customFormat="1" ht="12.25" customHeight="1" x14ac:dyDescent="0.3">
      <c r="B288" s="115"/>
      <c r="C288" s="125"/>
      <c r="D288" s="115"/>
      <c r="E288" s="124"/>
      <c r="F288" s="124"/>
      <c r="G288" s="124"/>
      <c r="H288" s="115"/>
      <c r="I288" s="48"/>
      <c r="J288" s="48"/>
      <c r="K288" s="48"/>
      <c r="L288" s="48"/>
      <c r="M288" s="48"/>
    </row>
    <row r="289" spans="2:18" s="122" customFormat="1" ht="12.25" customHeight="1" x14ac:dyDescent="0.3">
      <c r="B289" s="115"/>
      <c r="C289" s="125"/>
      <c r="D289" s="115"/>
      <c r="E289" s="124"/>
      <c r="F289" s="124"/>
      <c r="G289" s="124"/>
      <c r="H289" s="115"/>
      <c r="I289" s="48"/>
      <c r="J289" s="48"/>
      <c r="K289" s="48"/>
      <c r="L289" s="48"/>
      <c r="M289" s="48"/>
    </row>
    <row r="290" spans="2:18" s="122" customFormat="1" ht="12.25" customHeight="1" x14ac:dyDescent="0.3">
      <c r="B290" s="115"/>
      <c r="C290" s="125"/>
      <c r="D290" s="115"/>
      <c r="E290" s="124"/>
      <c r="F290" s="124"/>
      <c r="G290" s="124"/>
      <c r="H290" s="115"/>
      <c r="I290" s="48"/>
      <c r="J290" s="48"/>
      <c r="K290" s="48"/>
      <c r="L290" s="48"/>
      <c r="M290" s="48"/>
    </row>
    <row r="291" spans="2:18" s="122" customFormat="1" ht="12.25" customHeight="1" x14ac:dyDescent="0.3">
      <c r="B291" s="115"/>
      <c r="C291" s="125"/>
      <c r="D291" s="115"/>
      <c r="E291" s="124"/>
      <c r="F291" s="124"/>
      <c r="G291" s="124"/>
      <c r="H291" s="115"/>
      <c r="I291" s="48"/>
      <c r="J291" s="48"/>
      <c r="K291" s="48"/>
      <c r="L291" s="48"/>
      <c r="M291" s="48"/>
    </row>
    <row r="292" spans="2:18" s="122" customFormat="1" ht="12.25" customHeight="1" x14ac:dyDescent="0.3">
      <c r="B292" s="115"/>
      <c r="C292" s="125"/>
      <c r="D292" s="115"/>
      <c r="E292" s="124"/>
      <c r="F292" s="124"/>
      <c r="G292" s="124"/>
      <c r="H292" s="115"/>
      <c r="I292" s="48"/>
      <c r="J292" s="48"/>
      <c r="K292" s="48"/>
      <c r="L292" s="48"/>
      <c r="M292" s="48"/>
    </row>
    <row r="293" spans="2:18" s="126" customFormat="1" ht="12.25" customHeight="1" x14ac:dyDescent="0.3">
      <c r="B293" s="116"/>
      <c r="C293" s="127"/>
      <c r="D293" s="116"/>
      <c r="E293" s="128"/>
      <c r="F293" s="128"/>
      <c r="G293" s="128"/>
      <c r="H293" s="116"/>
      <c r="I293" s="48"/>
      <c r="J293" s="48"/>
      <c r="K293" s="48"/>
      <c r="L293" s="48"/>
      <c r="M293" s="48"/>
      <c r="N293" s="122"/>
      <c r="O293" s="122"/>
      <c r="P293" s="122"/>
      <c r="Q293" s="122"/>
      <c r="R293" s="122"/>
    </row>
    <row r="294" spans="2:18" s="126" customFormat="1" ht="12.25" customHeight="1" x14ac:dyDescent="0.3">
      <c r="B294" s="116"/>
      <c r="C294" s="127"/>
      <c r="D294" s="116"/>
      <c r="E294" s="128"/>
      <c r="F294" s="128"/>
      <c r="G294" s="128"/>
      <c r="H294" s="116"/>
      <c r="I294" s="48"/>
      <c r="J294" s="48"/>
      <c r="K294" s="48"/>
      <c r="L294" s="48"/>
      <c r="M294" s="48"/>
      <c r="N294" s="122"/>
      <c r="O294" s="122"/>
      <c r="P294" s="122"/>
      <c r="Q294" s="122"/>
      <c r="R294" s="122"/>
    </row>
    <row r="295" spans="2:18" s="126" customFormat="1" ht="12.25" customHeight="1" x14ac:dyDescent="0.3">
      <c r="B295" s="116"/>
      <c r="C295" s="127"/>
      <c r="D295" s="116"/>
      <c r="E295" s="128"/>
      <c r="F295" s="128"/>
      <c r="G295" s="128"/>
      <c r="H295" s="116"/>
      <c r="I295" s="48"/>
      <c r="J295" s="48"/>
      <c r="K295" s="48"/>
      <c r="L295" s="48"/>
      <c r="M295" s="48"/>
      <c r="N295" s="122"/>
      <c r="O295" s="122"/>
      <c r="P295" s="122"/>
      <c r="Q295" s="122"/>
      <c r="R295" s="122"/>
    </row>
    <row r="296" spans="2:18" s="126" customFormat="1" ht="12.25" customHeight="1" x14ac:dyDescent="0.3">
      <c r="B296" s="116"/>
      <c r="C296" s="127"/>
      <c r="D296" s="116"/>
      <c r="E296" s="128"/>
      <c r="F296" s="128"/>
      <c r="G296" s="128"/>
      <c r="H296" s="116"/>
      <c r="I296" s="48"/>
      <c r="J296" s="48"/>
      <c r="K296" s="48"/>
      <c r="L296" s="48"/>
      <c r="M296" s="48"/>
      <c r="N296" s="122"/>
      <c r="O296" s="122"/>
      <c r="P296" s="122"/>
      <c r="Q296" s="122"/>
      <c r="R296" s="122"/>
    </row>
    <row r="297" spans="2:18" s="126" customFormat="1" ht="12.25" customHeight="1" x14ac:dyDescent="0.3">
      <c r="B297" s="116"/>
      <c r="C297" s="127"/>
      <c r="D297" s="116"/>
      <c r="E297" s="128"/>
      <c r="F297" s="128"/>
      <c r="G297" s="128"/>
      <c r="H297" s="116"/>
      <c r="I297" s="48"/>
      <c r="J297" s="48"/>
      <c r="K297" s="48"/>
      <c r="L297" s="48"/>
      <c r="M297" s="48"/>
      <c r="N297" s="122"/>
      <c r="O297" s="122"/>
      <c r="P297" s="122"/>
      <c r="Q297" s="122"/>
      <c r="R297" s="122"/>
    </row>
    <row r="298" spans="2:18" s="126" customFormat="1" ht="12.25" customHeight="1" x14ac:dyDescent="0.3">
      <c r="B298" s="116"/>
      <c r="C298" s="127"/>
      <c r="D298" s="116"/>
      <c r="E298" s="128"/>
      <c r="F298" s="128"/>
      <c r="G298" s="128"/>
      <c r="H298" s="116"/>
      <c r="I298" s="48"/>
      <c r="J298" s="48"/>
      <c r="K298" s="48"/>
      <c r="L298" s="48"/>
      <c r="M298" s="48"/>
      <c r="N298" s="122"/>
      <c r="O298" s="122"/>
      <c r="P298" s="122"/>
      <c r="Q298" s="122"/>
      <c r="R298" s="122"/>
    </row>
    <row r="299" spans="2:18" s="126" customFormat="1" ht="12.25" customHeight="1" x14ac:dyDescent="0.3">
      <c r="B299" s="116"/>
      <c r="C299" s="127"/>
      <c r="D299" s="116"/>
      <c r="E299" s="128"/>
      <c r="F299" s="128"/>
      <c r="G299" s="128"/>
      <c r="H299" s="116"/>
      <c r="I299" s="48"/>
      <c r="J299" s="48"/>
      <c r="K299" s="48"/>
      <c r="L299" s="48"/>
      <c r="M299" s="48"/>
      <c r="N299" s="122"/>
      <c r="O299" s="122"/>
      <c r="P299" s="122"/>
      <c r="Q299" s="122"/>
      <c r="R299" s="122"/>
    </row>
    <row r="300" spans="2:18" s="126" customFormat="1" ht="12.25" customHeight="1" x14ac:dyDescent="0.3">
      <c r="B300" s="116"/>
      <c r="C300" s="127"/>
      <c r="D300" s="116"/>
      <c r="E300" s="128"/>
      <c r="F300" s="128"/>
      <c r="G300" s="128"/>
      <c r="H300" s="116"/>
      <c r="I300" s="48"/>
      <c r="J300" s="48"/>
      <c r="K300" s="48"/>
      <c r="L300" s="48"/>
      <c r="M300" s="48"/>
      <c r="N300" s="122"/>
      <c r="O300" s="122"/>
      <c r="P300" s="122"/>
      <c r="Q300" s="122"/>
      <c r="R300" s="122"/>
    </row>
    <row r="301" spans="2:18" s="126" customFormat="1" ht="12.25" customHeight="1" x14ac:dyDescent="0.3">
      <c r="B301" s="116"/>
      <c r="C301" s="127"/>
      <c r="D301" s="116"/>
      <c r="E301" s="128"/>
      <c r="F301" s="128"/>
      <c r="G301" s="128"/>
      <c r="H301" s="116"/>
      <c r="I301" s="48"/>
      <c r="J301" s="48"/>
      <c r="K301" s="48"/>
      <c r="L301" s="48"/>
      <c r="M301" s="48"/>
      <c r="N301" s="122"/>
      <c r="O301" s="122"/>
      <c r="P301" s="122"/>
      <c r="Q301" s="122"/>
      <c r="R301" s="122"/>
    </row>
    <row r="302" spans="2:18" s="126" customFormat="1" ht="12.25" customHeight="1" x14ac:dyDescent="0.3">
      <c r="B302" s="116"/>
      <c r="C302" s="127"/>
      <c r="D302" s="116"/>
      <c r="E302" s="128"/>
      <c r="F302" s="128"/>
      <c r="G302" s="128"/>
      <c r="H302" s="116"/>
      <c r="I302" s="48"/>
      <c r="J302" s="48"/>
      <c r="K302" s="48"/>
      <c r="L302" s="48"/>
      <c r="M302" s="48"/>
      <c r="N302" s="122"/>
      <c r="O302" s="122"/>
      <c r="P302" s="122"/>
      <c r="Q302" s="122"/>
      <c r="R302" s="122"/>
    </row>
    <row r="303" spans="2:18" s="126" customFormat="1" ht="12.25" customHeight="1" x14ac:dyDescent="0.3">
      <c r="B303" s="116"/>
      <c r="C303" s="127"/>
      <c r="D303" s="116"/>
      <c r="E303" s="128"/>
      <c r="F303" s="128"/>
      <c r="G303" s="128"/>
      <c r="H303" s="116"/>
      <c r="I303" s="48"/>
      <c r="J303" s="48"/>
      <c r="K303" s="48"/>
      <c r="L303" s="48"/>
      <c r="M303" s="48"/>
      <c r="N303" s="122"/>
      <c r="O303" s="122"/>
      <c r="P303" s="122"/>
      <c r="Q303" s="122"/>
      <c r="R303" s="122"/>
    </row>
    <row r="304" spans="2:18" s="126" customFormat="1" ht="12.25" customHeight="1" x14ac:dyDescent="0.3">
      <c r="B304" s="116"/>
      <c r="C304" s="127"/>
      <c r="D304" s="116"/>
      <c r="E304" s="128"/>
      <c r="F304" s="128"/>
      <c r="G304" s="128"/>
      <c r="H304" s="116"/>
      <c r="I304" s="48"/>
      <c r="J304" s="48"/>
      <c r="K304" s="48"/>
      <c r="L304" s="48"/>
      <c r="M304" s="48"/>
      <c r="N304" s="122"/>
      <c r="O304" s="122"/>
      <c r="P304" s="122"/>
      <c r="Q304" s="122"/>
      <c r="R304" s="122"/>
    </row>
    <row r="305" spans="2:18" s="126" customFormat="1" ht="12.25" customHeight="1" x14ac:dyDescent="0.3">
      <c r="B305" s="116"/>
      <c r="C305" s="127"/>
      <c r="D305" s="116"/>
      <c r="E305" s="128"/>
      <c r="F305" s="128"/>
      <c r="G305" s="128"/>
      <c r="H305" s="116"/>
      <c r="I305" s="48"/>
      <c r="J305" s="48"/>
      <c r="K305" s="48"/>
      <c r="L305" s="48"/>
      <c r="M305" s="48"/>
      <c r="N305" s="122"/>
      <c r="O305" s="122"/>
      <c r="P305" s="122"/>
      <c r="Q305" s="122"/>
      <c r="R305" s="122"/>
    </row>
    <row r="306" spans="2:18" s="126" customFormat="1" ht="12.25" customHeight="1" x14ac:dyDescent="0.3">
      <c r="B306" s="116"/>
      <c r="C306" s="127"/>
      <c r="D306" s="116"/>
      <c r="E306" s="128"/>
      <c r="F306" s="128"/>
      <c r="G306" s="128"/>
      <c r="H306" s="116"/>
      <c r="I306" s="48"/>
      <c r="J306" s="48"/>
      <c r="K306" s="48"/>
      <c r="L306" s="48"/>
      <c r="M306" s="48"/>
      <c r="N306" s="122"/>
      <c r="O306" s="122"/>
      <c r="P306" s="122"/>
      <c r="Q306" s="122"/>
      <c r="R306" s="122"/>
    </row>
    <row r="307" spans="2:18" s="126" customFormat="1" ht="12.25" customHeight="1" x14ac:dyDescent="0.3">
      <c r="B307" s="116"/>
      <c r="C307" s="127"/>
      <c r="D307" s="116"/>
      <c r="E307" s="128"/>
      <c r="F307" s="128"/>
      <c r="G307" s="128"/>
      <c r="H307" s="116"/>
      <c r="I307" s="48"/>
      <c r="J307" s="48"/>
      <c r="K307" s="48"/>
      <c r="L307" s="48"/>
      <c r="M307" s="48"/>
      <c r="N307" s="122"/>
      <c r="O307" s="122"/>
      <c r="P307" s="122"/>
      <c r="Q307" s="122"/>
      <c r="R307" s="122"/>
    </row>
    <row r="308" spans="2:18" s="126" customFormat="1" ht="12.25" customHeight="1" x14ac:dyDescent="0.3">
      <c r="B308" s="116"/>
      <c r="C308" s="127"/>
      <c r="D308" s="116"/>
      <c r="E308" s="128"/>
      <c r="F308" s="128"/>
      <c r="G308" s="128"/>
      <c r="H308" s="116"/>
      <c r="I308" s="48"/>
      <c r="J308" s="48"/>
      <c r="K308" s="48"/>
      <c r="L308" s="48"/>
      <c r="M308" s="48"/>
      <c r="N308" s="122"/>
      <c r="O308" s="122"/>
      <c r="P308" s="122"/>
      <c r="Q308" s="122"/>
      <c r="R308" s="122"/>
    </row>
    <row r="309" spans="2:18" s="126" customFormat="1" ht="12.25" customHeight="1" x14ac:dyDescent="0.3">
      <c r="B309" s="116"/>
      <c r="C309" s="127"/>
      <c r="D309" s="116"/>
      <c r="E309" s="128"/>
      <c r="F309" s="128"/>
      <c r="G309" s="128"/>
      <c r="H309" s="116"/>
      <c r="I309" s="48"/>
      <c r="J309" s="48"/>
      <c r="K309" s="48"/>
      <c r="L309" s="48"/>
      <c r="M309" s="48"/>
      <c r="N309" s="122"/>
      <c r="O309" s="122"/>
      <c r="P309" s="122"/>
      <c r="Q309" s="122"/>
      <c r="R309" s="122"/>
    </row>
    <row r="310" spans="2:18" s="126" customFormat="1" ht="12.25" customHeight="1" x14ac:dyDescent="0.3">
      <c r="B310" s="116"/>
      <c r="C310" s="127"/>
      <c r="D310" s="116"/>
      <c r="E310" s="128"/>
      <c r="F310" s="128"/>
      <c r="G310" s="128"/>
      <c r="H310" s="116"/>
      <c r="I310" s="48"/>
      <c r="J310" s="48"/>
      <c r="K310" s="48"/>
      <c r="L310" s="48"/>
      <c r="M310" s="48"/>
      <c r="N310" s="122"/>
      <c r="O310" s="122"/>
      <c r="P310" s="122"/>
      <c r="Q310" s="122"/>
      <c r="R310" s="122"/>
    </row>
    <row r="311" spans="2:18" s="126" customFormat="1" ht="12.25" customHeight="1" x14ac:dyDescent="0.3">
      <c r="B311" s="116"/>
      <c r="C311" s="127"/>
      <c r="D311" s="116"/>
      <c r="E311" s="128"/>
      <c r="F311" s="128"/>
      <c r="G311" s="128"/>
      <c r="H311" s="116"/>
      <c r="I311" s="48"/>
      <c r="J311" s="48"/>
      <c r="K311" s="48"/>
      <c r="L311" s="48"/>
      <c r="M311" s="48"/>
      <c r="N311" s="122"/>
      <c r="O311" s="122"/>
      <c r="P311" s="122"/>
      <c r="Q311" s="122"/>
      <c r="R311" s="122"/>
    </row>
    <row r="312" spans="2:18" s="126" customFormat="1" ht="12.25" customHeight="1" x14ac:dyDescent="0.3">
      <c r="B312" s="116"/>
      <c r="C312" s="127"/>
      <c r="D312" s="116"/>
      <c r="E312" s="128"/>
      <c r="F312" s="128"/>
      <c r="G312" s="128"/>
      <c r="H312" s="116"/>
      <c r="I312" s="48"/>
      <c r="J312" s="48"/>
      <c r="K312" s="48"/>
      <c r="L312" s="48"/>
      <c r="M312" s="48"/>
      <c r="N312" s="122"/>
      <c r="O312" s="122"/>
      <c r="P312" s="122"/>
      <c r="Q312" s="122"/>
      <c r="R312" s="122"/>
    </row>
    <row r="313" spans="2:18" s="126" customFormat="1" ht="12.25" customHeight="1" x14ac:dyDescent="0.3">
      <c r="B313" s="116"/>
      <c r="C313" s="127"/>
      <c r="D313" s="116"/>
      <c r="E313" s="128"/>
      <c r="F313" s="128"/>
      <c r="G313" s="128"/>
      <c r="H313" s="116"/>
      <c r="I313" s="48"/>
      <c r="J313" s="48"/>
      <c r="K313" s="48"/>
      <c r="L313" s="48"/>
      <c r="M313" s="48"/>
      <c r="N313" s="122"/>
      <c r="O313" s="122"/>
      <c r="P313" s="122"/>
      <c r="Q313" s="122"/>
      <c r="R313" s="122"/>
    </row>
    <row r="314" spans="2:18" s="126" customFormat="1" ht="12.25" customHeight="1" x14ac:dyDescent="0.3">
      <c r="B314" s="116"/>
      <c r="C314" s="127"/>
      <c r="D314" s="116"/>
      <c r="E314" s="128"/>
      <c r="F314" s="128"/>
      <c r="G314" s="128"/>
      <c r="H314" s="116"/>
      <c r="I314" s="48"/>
      <c r="J314" s="48"/>
      <c r="K314" s="48"/>
      <c r="L314" s="48"/>
      <c r="M314" s="48"/>
      <c r="N314" s="122"/>
      <c r="O314" s="122"/>
      <c r="P314" s="122"/>
      <c r="Q314" s="122"/>
      <c r="R314" s="122"/>
    </row>
    <row r="315" spans="2:18" s="126" customFormat="1" ht="12.25" customHeight="1" x14ac:dyDescent="0.3">
      <c r="B315" s="116"/>
      <c r="C315" s="127"/>
      <c r="D315" s="116"/>
      <c r="E315" s="128"/>
      <c r="F315" s="128"/>
      <c r="G315" s="128"/>
      <c r="H315" s="116"/>
      <c r="I315" s="48"/>
      <c r="J315" s="48"/>
      <c r="K315" s="48"/>
      <c r="L315" s="48"/>
      <c r="M315" s="48"/>
      <c r="N315" s="122"/>
      <c r="O315" s="122"/>
      <c r="P315" s="122"/>
      <c r="Q315" s="122"/>
      <c r="R315" s="122"/>
    </row>
    <row r="316" spans="2:18" s="126" customFormat="1" ht="12.25" customHeight="1" x14ac:dyDescent="0.3">
      <c r="B316" s="116"/>
      <c r="C316" s="127"/>
      <c r="D316" s="116"/>
      <c r="E316" s="128"/>
      <c r="F316" s="128"/>
      <c r="G316" s="128"/>
      <c r="H316" s="116"/>
      <c r="I316" s="48"/>
      <c r="J316" s="48"/>
      <c r="K316" s="48"/>
      <c r="L316" s="48"/>
      <c r="M316" s="48"/>
      <c r="N316" s="122"/>
      <c r="O316" s="122"/>
      <c r="P316" s="122"/>
      <c r="Q316" s="122"/>
      <c r="R316" s="122"/>
    </row>
    <row r="317" spans="2:18" s="126" customFormat="1" ht="12.25" customHeight="1" x14ac:dyDescent="0.3">
      <c r="B317" s="116"/>
      <c r="C317" s="127"/>
      <c r="D317" s="116"/>
      <c r="E317" s="128"/>
      <c r="F317" s="128"/>
      <c r="G317" s="128"/>
      <c r="H317" s="116"/>
      <c r="I317" s="48"/>
      <c r="J317" s="48"/>
      <c r="K317" s="48"/>
      <c r="L317" s="48"/>
      <c r="M317" s="48"/>
      <c r="N317" s="122"/>
      <c r="O317" s="122"/>
      <c r="P317" s="122"/>
      <c r="Q317" s="122"/>
      <c r="R317" s="122"/>
    </row>
    <row r="318" spans="2:18" s="126" customFormat="1" ht="12.25" customHeight="1" x14ac:dyDescent="0.3">
      <c r="B318" s="116"/>
      <c r="C318" s="127"/>
      <c r="D318" s="116"/>
      <c r="E318" s="128"/>
      <c r="F318" s="128"/>
      <c r="G318" s="128"/>
      <c r="H318" s="116"/>
      <c r="I318" s="48"/>
      <c r="J318" s="48"/>
      <c r="K318" s="48"/>
      <c r="L318" s="48"/>
      <c r="M318" s="48"/>
      <c r="N318" s="122"/>
      <c r="O318" s="122"/>
      <c r="P318" s="122"/>
      <c r="Q318" s="122"/>
      <c r="R318" s="122"/>
    </row>
    <row r="319" spans="2:18" s="126" customFormat="1" ht="12.25" customHeight="1" x14ac:dyDescent="0.3">
      <c r="B319" s="116"/>
      <c r="C319" s="127"/>
      <c r="D319" s="116"/>
      <c r="E319" s="128"/>
      <c r="F319" s="128"/>
      <c r="G319" s="128"/>
      <c r="H319" s="116"/>
      <c r="I319" s="48"/>
      <c r="J319" s="48"/>
      <c r="K319" s="48"/>
      <c r="L319" s="48"/>
      <c r="M319" s="48"/>
      <c r="N319" s="122"/>
      <c r="O319" s="122"/>
      <c r="P319" s="122"/>
      <c r="Q319" s="122"/>
      <c r="R319" s="122"/>
    </row>
    <row r="320" spans="2:18" s="126" customFormat="1" ht="12.25" customHeight="1" x14ac:dyDescent="0.3">
      <c r="B320" s="116"/>
      <c r="C320" s="127"/>
      <c r="D320" s="116"/>
      <c r="E320" s="128"/>
      <c r="F320" s="128"/>
      <c r="G320" s="128"/>
      <c r="H320" s="116"/>
      <c r="I320" s="48"/>
      <c r="J320" s="48"/>
      <c r="K320" s="48"/>
      <c r="L320" s="48"/>
      <c r="M320" s="48"/>
      <c r="N320" s="122"/>
      <c r="O320" s="122"/>
      <c r="P320" s="122"/>
      <c r="Q320" s="122"/>
      <c r="R320" s="122"/>
    </row>
    <row r="321" spans="2:18" s="126" customFormat="1" ht="12.25" customHeight="1" x14ac:dyDescent="0.3">
      <c r="B321" s="116"/>
      <c r="C321" s="127"/>
      <c r="D321" s="116"/>
      <c r="E321" s="128"/>
      <c r="F321" s="128"/>
      <c r="G321" s="128"/>
      <c r="H321" s="116"/>
      <c r="I321" s="48"/>
      <c r="J321" s="48"/>
      <c r="K321" s="48"/>
      <c r="L321" s="48"/>
      <c r="M321" s="48"/>
      <c r="N321" s="122"/>
      <c r="O321" s="122"/>
      <c r="P321" s="122"/>
      <c r="Q321" s="122"/>
      <c r="R321" s="122"/>
    </row>
    <row r="322" spans="2:18" s="126" customFormat="1" ht="12.25" customHeight="1" x14ac:dyDescent="0.3">
      <c r="B322" s="116"/>
      <c r="C322" s="127"/>
      <c r="D322" s="116"/>
      <c r="E322" s="128"/>
      <c r="F322" s="128"/>
      <c r="G322" s="128"/>
      <c r="H322" s="116"/>
      <c r="I322" s="48"/>
      <c r="J322" s="48"/>
      <c r="K322" s="48"/>
      <c r="L322" s="48"/>
      <c r="M322" s="48"/>
      <c r="N322" s="122"/>
      <c r="O322" s="122"/>
      <c r="P322" s="122"/>
      <c r="Q322" s="122"/>
      <c r="R322" s="122"/>
    </row>
    <row r="323" spans="2:18" s="126" customFormat="1" ht="12.25" customHeight="1" x14ac:dyDescent="0.3">
      <c r="B323" s="116"/>
      <c r="C323" s="127"/>
      <c r="D323" s="116"/>
      <c r="E323" s="128"/>
      <c r="F323" s="128"/>
      <c r="G323" s="128"/>
      <c r="H323" s="116"/>
      <c r="I323" s="48"/>
      <c r="J323" s="48"/>
      <c r="K323" s="48"/>
      <c r="L323" s="48"/>
      <c r="M323" s="48"/>
      <c r="N323" s="122"/>
      <c r="O323" s="122"/>
      <c r="P323" s="122"/>
      <c r="Q323" s="122"/>
      <c r="R323" s="122"/>
    </row>
    <row r="324" spans="2:18" s="126" customFormat="1" ht="12.25" customHeight="1" x14ac:dyDescent="0.3">
      <c r="B324" s="116"/>
      <c r="C324" s="127"/>
      <c r="D324" s="116"/>
      <c r="E324" s="128"/>
      <c r="F324" s="128"/>
      <c r="G324" s="128"/>
      <c r="H324" s="116"/>
      <c r="I324" s="48"/>
      <c r="J324" s="48"/>
      <c r="K324" s="48"/>
      <c r="L324" s="48"/>
      <c r="M324" s="48"/>
      <c r="N324" s="122"/>
      <c r="O324" s="122"/>
      <c r="P324" s="122"/>
      <c r="Q324" s="122"/>
      <c r="R324" s="122"/>
    </row>
    <row r="325" spans="2:18" s="126" customFormat="1" ht="12.25" customHeight="1" x14ac:dyDescent="0.3">
      <c r="B325" s="116"/>
      <c r="C325" s="127"/>
      <c r="D325" s="116"/>
      <c r="E325" s="128"/>
      <c r="F325" s="128"/>
      <c r="G325" s="128"/>
      <c r="H325" s="116"/>
      <c r="I325" s="48"/>
      <c r="J325" s="48"/>
      <c r="K325" s="48"/>
      <c r="L325" s="48"/>
      <c r="M325" s="48"/>
      <c r="N325" s="122"/>
      <c r="O325" s="122"/>
      <c r="P325" s="122"/>
      <c r="Q325" s="122"/>
      <c r="R325" s="122"/>
    </row>
    <row r="326" spans="2:18" s="126" customFormat="1" ht="12.25" customHeight="1" x14ac:dyDescent="0.3">
      <c r="B326" s="116"/>
      <c r="C326" s="127"/>
      <c r="D326" s="116"/>
      <c r="E326" s="128"/>
      <c r="F326" s="128"/>
      <c r="G326" s="128"/>
      <c r="H326" s="116"/>
      <c r="I326" s="48"/>
      <c r="J326" s="48"/>
      <c r="K326" s="48"/>
      <c r="L326" s="48"/>
      <c r="M326" s="48"/>
      <c r="N326" s="122"/>
      <c r="O326" s="122"/>
      <c r="P326" s="122"/>
      <c r="Q326" s="122"/>
      <c r="R326" s="122"/>
    </row>
    <row r="327" spans="2:18" s="126" customFormat="1" ht="12.25" customHeight="1" x14ac:dyDescent="0.3">
      <c r="B327" s="116"/>
      <c r="C327" s="127"/>
      <c r="D327" s="116"/>
      <c r="E327" s="128"/>
      <c r="F327" s="128"/>
      <c r="G327" s="128"/>
      <c r="H327" s="116"/>
      <c r="I327" s="48"/>
      <c r="J327" s="48"/>
      <c r="K327" s="48"/>
      <c r="L327" s="48"/>
      <c r="M327" s="48"/>
      <c r="N327" s="122"/>
      <c r="O327" s="122"/>
      <c r="P327" s="122"/>
      <c r="Q327" s="122"/>
      <c r="R327" s="122"/>
    </row>
    <row r="328" spans="2:18" s="126" customFormat="1" ht="12.25" customHeight="1" x14ac:dyDescent="0.3">
      <c r="B328" s="116"/>
      <c r="C328" s="127"/>
      <c r="D328" s="116"/>
      <c r="E328" s="128"/>
      <c r="F328" s="128"/>
      <c r="G328" s="128"/>
      <c r="H328" s="116"/>
      <c r="I328" s="48"/>
      <c r="J328" s="48"/>
      <c r="K328" s="48"/>
      <c r="L328" s="48"/>
      <c r="M328" s="48"/>
      <c r="N328" s="122"/>
      <c r="O328" s="122"/>
      <c r="P328" s="122"/>
      <c r="Q328" s="122"/>
      <c r="R328" s="122"/>
    </row>
    <row r="329" spans="2:18" s="126" customFormat="1" ht="12.25" customHeight="1" x14ac:dyDescent="0.3">
      <c r="B329" s="116"/>
      <c r="C329" s="127"/>
      <c r="D329" s="116"/>
      <c r="E329" s="128"/>
      <c r="F329" s="128"/>
      <c r="G329" s="128"/>
      <c r="H329" s="116"/>
      <c r="I329" s="48"/>
      <c r="J329" s="48"/>
      <c r="K329" s="48"/>
      <c r="L329" s="48"/>
      <c r="M329" s="48"/>
      <c r="N329" s="122"/>
      <c r="O329" s="122"/>
      <c r="P329" s="122"/>
      <c r="Q329" s="122"/>
      <c r="R329" s="122"/>
    </row>
    <row r="330" spans="2:18" s="126" customFormat="1" ht="12.25" customHeight="1" x14ac:dyDescent="0.3">
      <c r="B330" s="116"/>
      <c r="C330" s="127"/>
      <c r="D330" s="116"/>
      <c r="E330" s="128"/>
      <c r="F330" s="128"/>
      <c r="G330" s="128"/>
      <c r="H330" s="116"/>
      <c r="I330" s="48"/>
      <c r="J330" s="48"/>
      <c r="K330" s="48"/>
      <c r="L330" s="48"/>
      <c r="M330" s="48"/>
      <c r="N330" s="122"/>
      <c r="O330" s="122"/>
      <c r="P330" s="122"/>
      <c r="Q330" s="122"/>
      <c r="R330" s="122"/>
    </row>
    <row r="331" spans="2:18" s="126" customFormat="1" ht="12.25" customHeight="1" x14ac:dyDescent="0.3">
      <c r="B331" s="116"/>
      <c r="C331" s="127"/>
      <c r="D331" s="116"/>
      <c r="E331" s="128"/>
      <c r="F331" s="128"/>
      <c r="G331" s="128"/>
      <c r="H331" s="116"/>
      <c r="I331" s="48"/>
      <c r="J331" s="48"/>
      <c r="K331" s="48"/>
      <c r="L331" s="48"/>
      <c r="M331" s="48"/>
      <c r="N331" s="122"/>
      <c r="O331" s="122"/>
      <c r="P331" s="122"/>
      <c r="Q331" s="122"/>
      <c r="R331" s="122"/>
    </row>
    <row r="332" spans="2:18" s="126" customFormat="1" ht="12.25" customHeight="1" x14ac:dyDescent="0.3">
      <c r="B332" s="116"/>
      <c r="C332" s="127"/>
      <c r="D332" s="116"/>
      <c r="E332" s="128"/>
      <c r="F332" s="128"/>
      <c r="G332" s="128"/>
      <c r="H332" s="116"/>
      <c r="I332" s="48"/>
      <c r="J332" s="48"/>
      <c r="K332" s="48"/>
      <c r="L332" s="48"/>
      <c r="M332" s="48"/>
      <c r="N332" s="122"/>
      <c r="O332" s="122"/>
      <c r="P332" s="122"/>
      <c r="Q332" s="122"/>
      <c r="R332" s="122"/>
    </row>
    <row r="333" spans="2:18" s="126" customFormat="1" ht="12.25" customHeight="1" x14ac:dyDescent="0.3">
      <c r="B333" s="116"/>
      <c r="C333" s="127"/>
      <c r="D333" s="116"/>
      <c r="E333" s="128"/>
      <c r="F333" s="128"/>
      <c r="G333" s="128"/>
      <c r="H333" s="116"/>
      <c r="I333" s="48"/>
      <c r="J333" s="48"/>
      <c r="K333" s="48"/>
      <c r="L333" s="48"/>
      <c r="M333" s="48"/>
      <c r="N333" s="122"/>
      <c r="O333" s="122"/>
      <c r="P333" s="122"/>
      <c r="Q333" s="122"/>
      <c r="R333" s="122"/>
    </row>
    <row r="334" spans="2:18" s="126" customFormat="1" ht="12.25" customHeight="1" x14ac:dyDescent="0.3">
      <c r="B334" s="116"/>
      <c r="C334" s="127"/>
      <c r="D334" s="116"/>
      <c r="E334" s="128"/>
      <c r="F334" s="128"/>
      <c r="G334" s="128"/>
      <c r="H334" s="116"/>
      <c r="I334" s="48"/>
      <c r="J334" s="48"/>
      <c r="K334" s="48"/>
      <c r="L334" s="48"/>
      <c r="M334" s="48"/>
      <c r="N334" s="122"/>
      <c r="O334" s="122"/>
      <c r="P334" s="122"/>
      <c r="Q334" s="122"/>
      <c r="R334" s="122"/>
    </row>
    <row r="335" spans="2:18" s="126" customFormat="1" ht="12.25" customHeight="1" x14ac:dyDescent="0.3">
      <c r="B335" s="116"/>
      <c r="C335" s="127"/>
      <c r="D335" s="116"/>
      <c r="E335" s="128"/>
      <c r="F335" s="128"/>
      <c r="G335" s="128"/>
      <c r="H335" s="116"/>
      <c r="I335" s="48"/>
      <c r="J335" s="48"/>
      <c r="K335" s="48"/>
      <c r="L335" s="48"/>
      <c r="M335" s="48"/>
      <c r="N335" s="122"/>
      <c r="O335" s="122"/>
      <c r="P335" s="122"/>
      <c r="Q335" s="122"/>
      <c r="R335" s="122"/>
    </row>
    <row r="336" spans="2:18" s="126" customFormat="1" ht="12.25" customHeight="1" x14ac:dyDescent="0.3">
      <c r="B336" s="116"/>
      <c r="C336" s="127"/>
      <c r="D336" s="116"/>
      <c r="E336" s="128"/>
      <c r="F336" s="128"/>
      <c r="G336" s="128"/>
      <c r="H336" s="116"/>
      <c r="I336" s="48"/>
      <c r="J336" s="48"/>
      <c r="K336" s="48"/>
      <c r="L336" s="48"/>
      <c r="M336" s="48"/>
      <c r="N336" s="122"/>
      <c r="O336" s="122"/>
      <c r="P336" s="122"/>
      <c r="Q336" s="122"/>
      <c r="R336" s="122"/>
    </row>
    <row r="337" spans="2:18" s="126" customFormat="1" ht="12.25" customHeight="1" x14ac:dyDescent="0.3">
      <c r="B337" s="116"/>
      <c r="C337" s="127"/>
      <c r="D337" s="116"/>
      <c r="E337" s="128"/>
      <c r="F337" s="128"/>
      <c r="G337" s="128"/>
      <c r="H337" s="116"/>
      <c r="I337" s="48"/>
      <c r="J337" s="48"/>
      <c r="K337" s="48"/>
      <c r="L337" s="48"/>
      <c r="M337" s="48"/>
      <c r="N337" s="122"/>
      <c r="O337" s="122"/>
      <c r="P337" s="122"/>
      <c r="Q337" s="122"/>
      <c r="R337" s="122"/>
    </row>
    <row r="338" spans="2:18" s="126" customFormat="1" ht="12.25" customHeight="1" x14ac:dyDescent="0.3">
      <c r="B338" s="116"/>
      <c r="C338" s="127"/>
      <c r="D338" s="116"/>
      <c r="E338" s="128"/>
      <c r="F338" s="128"/>
      <c r="G338" s="128"/>
      <c r="H338" s="116"/>
      <c r="I338" s="48"/>
      <c r="J338" s="48"/>
      <c r="K338" s="48"/>
      <c r="L338" s="48"/>
      <c r="M338" s="48"/>
      <c r="N338" s="122"/>
      <c r="O338" s="122"/>
      <c r="P338" s="122"/>
      <c r="Q338" s="122"/>
      <c r="R338" s="122"/>
    </row>
    <row r="339" spans="2:18" s="126" customFormat="1" ht="12.25" customHeight="1" x14ac:dyDescent="0.3">
      <c r="B339" s="116"/>
      <c r="C339" s="127"/>
      <c r="D339" s="116"/>
      <c r="E339" s="128"/>
      <c r="F339" s="128"/>
      <c r="G339" s="128"/>
      <c r="H339" s="116"/>
      <c r="I339" s="48"/>
      <c r="J339" s="48"/>
      <c r="K339" s="48"/>
      <c r="L339" s="48"/>
      <c r="M339" s="48"/>
      <c r="N339" s="122"/>
      <c r="O339" s="122"/>
      <c r="P339" s="122"/>
      <c r="Q339" s="122"/>
      <c r="R339" s="122"/>
    </row>
    <row r="340" spans="2:18" s="126" customFormat="1" ht="12.25" customHeight="1" x14ac:dyDescent="0.3">
      <c r="B340" s="116"/>
      <c r="C340" s="127"/>
      <c r="D340" s="116"/>
      <c r="E340" s="128"/>
      <c r="F340" s="128"/>
      <c r="G340" s="128"/>
      <c r="H340" s="116"/>
      <c r="I340" s="48"/>
      <c r="J340" s="48"/>
      <c r="K340" s="48"/>
      <c r="L340" s="48"/>
      <c r="M340" s="48"/>
      <c r="N340" s="122"/>
      <c r="O340" s="122"/>
      <c r="P340" s="122"/>
      <c r="Q340" s="122"/>
      <c r="R340" s="122"/>
    </row>
    <row r="341" spans="2:18" s="126" customFormat="1" ht="12.25" customHeight="1" x14ac:dyDescent="0.3">
      <c r="B341" s="116"/>
      <c r="C341" s="127"/>
      <c r="D341" s="116"/>
      <c r="E341" s="128"/>
      <c r="F341" s="128"/>
      <c r="G341" s="128"/>
      <c r="H341" s="116"/>
      <c r="I341" s="48"/>
      <c r="J341" s="48"/>
      <c r="K341" s="48"/>
      <c r="L341" s="48"/>
      <c r="M341" s="48"/>
      <c r="N341" s="122"/>
      <c r="O341" s="122"/>
      <c r="P341" s="122"/>
      <c r="Q341" s="122"/>
      <c r="R341" s="122"/>
    </row>
    <row r="342" spans="2:18" s="126" customFormat="1" ht="12.25" customHeight="1" x14ac:dyDescent="0.3">
      <c r="B342" s="116"/>
      <c r="C342" s="127"/>
      <c r="D342" s="116"/>
      <c r="E342" s="128"/>
      <c r="F342" s="128"/>
      <c r="G342" s="128"/>
      <c r="H342" s="116"/>
      <c r="I342" s="48"/>
      <c r="J342" s="48"/>
      <c r="K342" s="48"/>
      <c r="L342" s="48"/>
      <c r="M342" s="48"/>
      <c r="N342" s="122"/>
      <c r="O342" s="122"/>
      <c r="P342" s="122"/>
      <c r="Q342" s="122"/>
      <c r="R342" s="122"/>
    </row>
    <row r="343" spans="2:18" s="126" customFormat="1" ht="12.25" customHeight="1" x14ac:dyDescent="0.3">
      <c r="B343" s="116"/>
      <c r="C343" s="127"/>
      <c r="D343" s="116"/>
      <c r="E343" s="128"/>
      <c r="F343" s="128"/>
      <c r="G343" s="128"/>
      <c r="H343" s="116"/>
      <c r="I343" s="48"/>
      <c r="J343" s="48"/>
      <c r="K343" s="48"/>
      <c r="L343" s="48"/>
      <c r="M343" s="48"/>
      <c r="N343" s="122"/>
      <c r="O343" s="122"/>
      <c r="P343" s="122"/>
      <c r="Q343" s="122"/>
      <c r="R343" s="122"/>
    </row>
    <row r="344" spans="2:18" s="126" customFormat="1" ht="12.25" customHeight="1" x14ac:dyDescent="0.3">
      <c r="B344" s="116"/>
      <c r="C344" s="127"/>
      <c r="D344" s="116"/>
      <c r="E344" s="128"/>
      <c r="F344" s="128"/>
      <c r="G344" s="128"/>
      <c r="H344" s="116"/>
      <c r="I344" s="48"/>
      <c r="J344" s="48"/>
      <c r="K344" s="48"/>
      <c r="L344" s="48"/>
      <c r="M344" s="48"/>
      <c r="N344" s="122"/>
      <c r="O344" s="122"/>
      <c r="P344" s="122"/>
      <c r="Q344" s="122"/>
      <c r="R344" s="122"/>
    </row>
    <row r="345" spans="2:18" s="126" customFormat="1" ht="12.25" customHeight="1" x14ac:dyDescent="0.3">
      <c r="B345" s="116"/>
      <c r="C345" s="127"/>
      <c r="D345" s="116"/>
      <c r="E345" s="128"/>
      <c r="F345" s="128"/>
      <c r="G345" s="128"/>
      <c r="H345" s="116"/>
      <c r="I345" s="48"/>
      <c r="J345" s="48"/>
      <c r="K345" s="48"/>
      <c r="L345" s="48"/>
      <c r="M345" s="48"/>
      <c r="N345" s="122"/>
      <c r="O345" s="122"/>
      <c r="P345" s="122"/>
      <c r="Q345" s="122"/>
      <c r="R345" s="122"/>
    </row>
    <row r="346" spans="2:18" s="126" customFormat="1" ht="12.25" customHeight="1" x14ac:dyDescent="0.3">
      <c r="B346" s="116"/>
      <c r="C346" s="127"/>
      <c r="D346" s="116"/>
      <c r="E346" s="128"/>
      <c r="F346" s="128"/>
      <c r="G346" s="128"/>
      <c r="H346" s="116"/>
      <c r="I346" s="48"/>
      <c r="J346" s="48"/>
      <c r="K346" s="48"/>
      <c r="L346" s="48"/>
      <c r="M346" s="48"/>
      <c r="N346" s="122"/>
      <c r="O346" s="122"/>
      <c r="P346" s="122"/>
      <c r="Q346" s="122"/>
      <c r="R346" s="122"/>
    </row>
    <row r="347" spans="2:18" s="126" customFormat="1" ht="12.25" customHeight="1" x14ac:dyDescent="0.3">
      <c r="B347" s="116"/>
      <c r="C347" s="127"/>
      <c r="D347" s="116"/>
      <c r="E347" s="128"/>
      <c r="F347" s="128"/>
      <c r="G347" s="128"/>
      <c r="H347" s="116"/>
      <c r="I347" s="48"/>
      <c r="J347" s="48"/>
      <c r="K347" s="48"/>
      <c r="L347" s="48"/>
      <c r="M347" s="48"/>
      <c r="N347" s="122"/>
      <c r="O347" s="122"/>
      <c r="P347" s="122"/>
      <c r="Q347" s="122"/>
      <c r="R347" s="122"/>
    </row>
    <row r="348" spans="2:18" s="126" customFormat="1" ht="12.25" customHeight="1" x14ac:dyDescent="0.3">
      <c r="B348" s="116"/>
      <c r="C348" s="127"/>
      <c r="D348" s="116"/>
      <c r="E348" s="128"/>
      <c r="F348" s="128"/>
      <c r="G348" s="128"/>
      <c r="H348" s="116"/>
      <c r="I348" s="48"/>
      <c r="J348" s="48"/>
      <c r="K348" s="48"/>
      <c r="L348" s="48"/>
      <c r="M348" s="48"/>
      <c r="N348" s="122"/>
      <c r="O348" s="122"/>
      <c r="P348" s="122"/>
      <c r="Q348" s="122"/>
      <c r="R348" s="122"/>
    </row>
    <row r="349" spans="2:18" s="126" customFormat="1" ht="12.25" customHeight="1" x14ac:dyDescent="0.3">
      <c r="B349" s="116"/>
      <c r="C349" s="127"/>
      <c r="D349" s="116"/>
      <c r="E349" s="128"/>
      <c r="F349" s="128"/>
      <c r="G349" s="128"/>
      <c r="H349" s="116"/>
      <c r="I349" s="48"/>
      <c r="J349" s="48"/>
      <c r="K349" s="48"/>
      <c r="L349" s="48"/>
      <c r="M349" s="48"/>
      <c r="N349" s="122"/>
      <c r="O349" s="122"/>
      <c r="P349" s="122"/>
      <c r="Q349" s="122"/>
      <c r="R349" s="122"/>
    </row>
    <row r="350" spans="2:18" s="126" customFormat="1" ht="12.25" customHeight="1" x14ac:dyDescent="0.3">
      <c r="B350" s="116"/>
      <c r="C350" s="127"/>
      <c r="D350" s="116"/>
      <c r="E350" s="128"/>
      <c r="F350" s="128"/>
      <c r="G350" s="128"/>
      <c r="H350" s="116"/>
      <c r="I350" s="48"/>
      <c r="J350" s="48"/>
      <c r="K350" s="48"/>
      <c r="L350" s="48"/>
      <c r="M350" s="48"/>
      <c r="N350" s="122"/>
      <c r="O350" s="122"/>
      <c r="P350" s="122"/>
      <c r="Q350" s="122"/>
      <c r="R350" s="122"/>
    </row>
    <row r="351" spans="2:18" s="126" customFormat="1" ht="12.25" customHeight="1" x14ac:dyDescent="0.3">
      <c r="B351" s="116"/>
      <c r="C351" s="127"/>
      <c r="D351" s="116"/>
      <c r="E351" s="128"/>
      <c r="F351" s="128"/>
      <c r="G351" s="128"/>
      <c r="H351" s="116"/>
      <c r="I351" s="48"/>
      <c r="J351" s="48"/>
      <c r="K351" s="48"/>
      <c r="L351" s="48"/>
      <c r="M351" s="48"/>
      <c r="N351" s="122"/>
      <c r="O351" s="122"/>
      <c r="P351" s="122"/>
      <c r="Q351" s="122"/>
      <c r="R351" s="122"/>
    </row>
    <row r="352" spans="2:18" s="126" customFormat="1" ht="12.25" customHeight="1" x14ac:dyDescent="0.3">
      <c r="B352" s="116"/>
      <c r="C352" s="127"/>
      <c r="D352" s="116"/>
      <c r="E352" s="128"/>
      <c r="F352" s="128"/>
      <c r="G352" s="128"/>
      <c r="H352" s="116"/>
      <c r="I352" s="48"/>
      <c r="J352" s="48"/>
      <c r="K352" s="48"/>
      <c r="L352" s="48"/>
      <c r="M352" s="48"/>
      <c r="N352" s="122"/>
      <c r="O352" s="122"/>
      <c r="P352" s="122"/>
      <c r="Q352" s="122"/>
      <c r="R352" s="122"/>
    </row>
    <row r="353" spans="2:18" s="126" customFormat="1" ht="12.25" customHeight="1" x14ac:dyDescent="0.3">
      <c r="B353" s="116"/>
      <c r="C353" s="127"/>
      <c r="D353" s="116"/>
      <c r="E353" s="128"/>
      <c r="F353" s="128"/>
      <c r="G353" s="128"/>
      <c r="H353" s="116"/>
      <c r="I353" s="48"/>
      <c r="J353" s="48"/>
      <c r="K353" s="48"/>
      <c r="L353" s="48"/>
      <c r="M353" s="48"/>
      <c r="N353" s="122"/>
      <c r="O353" s="122"/>
      <c r="P353" s="122"/>
      <c r="Q353" s="122"/>
      <c r="R353" s="122"/>
    </row>
    <row r="354" spans="2:18" s="126" customFormat="1" ht="12.25" customHeight="1" x14ac:dyDescent="0.3">
      <c r="B354" s="116"/>
      <c r="C354" s="127"/>
      <c r="D354" s="116"/>
      <c r="E354" s="128"/>
      <c r="F354" s="128"/>
      <c r="G354" s="128"/>
      <c r="H354" s="116"/>
      <c r="I354" s="48"/>
      <c r="J354" s="48"/>
      <c r="K354" s="48"/>
      <c r="L354" s="48"/>
      <c r="M354" s="48"/>
      <c r="N354" s="122"/>
      <c r="O354" s="122"/>
      <c r="P354" s="122"/>
      <c r="Q354" s="122"/>
      <c r="R354" s="122"/>
    </row>
  </sheetData>
  <protectedRanges>
    <protectedRange sqref="C166:H166" name="NEW ONE"/>
    <protectedRange sqref="G8:H12 G16:H20 C24:H28 C32:H36 C40:H44 C48:H52 C56:H60 C64:H68 C72:H76 C80:H84 C88:H92 C96:H100 C104:H108 C112:H116 C120:H124 C128:H132 C136:H140 C144:H148 C152:H156 C160:H164" name="tab11"/>
    <protectedRange sqref="C8:F12" name="tab11_1"/>
    <protectedRange sqref="C16:F20" name="tab11_2"/>
  </protectedRanges>
  <mergeCells count="5">
    <mergeCell ref="A1:H1"/>
    <mergeCell ref="A2:H2"/>
    <mergeCell ref="A3:H3"/>
    <mergeCell ref="A4:H4"/>
    <mergeCell ref="A5:H5"/>
  </mergeCells>
  <pageMargins left="0.7" right="0.7" top="0.75" bottom="0.75" header="0.3" footer="0.3"/>
  <pageSetup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E99077-7936-4A46-B020-35BD8ABBE2E5}">
  <sheetPr codeName="Sheet14"/>
  <dimension ref="A1:AK174"/>
  <sheetViews>
    <sheetView zoomScaleNormal="100" workbookViewId="0">
      <selection sqref="A1:G1"/>
    </sheetView>
  </sheetViews>
  <sheetFormatPr defaultColWidth="9.1796875" defaultRowHeight="14.5" x14ac:dyDescent="0.35"/>
  <cols>
    <col min="1" max="1" width="39.1796875" style="130" bestFit="1" customWidth="1"/>
    <col min="2" max="2" width="10.81640625" style="130" bestFit="1" customWidth="1"/>
    <col min="3" max="6" width="9.81640625" style="130" bestFit="1" customWidth="1"/>
    <col min="7" max="7" width="26.1796875" style="259" customWidth="1"/>
    <col min="8" max="37" width="9.1796875" style="129"/>
    <col min="38" max="16384" width="9.1796875" style="130"/>
  </cols>
  <sheetData>
    <row r="1" spans="1:37" ht="17.5" x14ac:dyDescent="0.35">
      <c r="A1" s="399" t="s">
        <v>1758</v>
      </c>
      <c r="B1" s="400"/>
      <c r="C1" s="400"/>
      <c r="D1" s="400"/>
      <c r="E1" s="400"/>
      <c r="F1" s="400"/>
      <c r="G1" s="401"/>
    </row>
    <row r="2" spans="1:37" ht="18.75" customHeight="1" x14ac:dyDescent="0.35">
      <c r="A2" s="402" t="s">
        <v>1772</v>
      </c>
      <c r="B2" s="414"/>
      <c r="C2" s="414"/>
      <c r="D2" s="414"/>
      <c r="E2" s="414"/>
      <c r="F2" s="414"/>
      <c r="G2" s="404"/>
    </row>
    <row r="3" spans="1:37" ht="16.5" customHeight="1" x14ac:dyDescent="0.35">
      <c r="A3" s="415" t="s">
        <v>1644</v>
      </c>
      <c r="B3" s="416"/>
      <c r="C3" s="416"/>
      <c r="D3" s="416"/>
      <c r="E3" s="416"/>
      <c r="F3" s="416"/>
      <c r="G3" s="417"/>
    </row>
    <row r="4" spans="1:37" ht="15" customHeight="1" x14ac:dyDescent="0.35">
      <c r="A4" s="408" t="s">
        <v>1645</v>
      </c>
      <c r="B4" s="409"/>
      <c r="C4" s="409"/>
      <c r="D4" s="409"/>
      <c r="E4" s="409"/>
      <c r="F4" s="409"/>
      <c r="G4" s="410"/>
    </row>
    <row r="5" spans="1:37" ht="30.75" customHeight="1" x14ac:dyDescent="0.35">
      <c r="A5" s="418" t="s">
        <v>1646</v>
      </c>
      <c r="B5" s="419"/>
      <c r="C5" s="419"/>
      <c r="D5" s="419"/>
      <c r="E5" s="419"/>
      <c r="F5" s="419"/>
      <c r="G5" s="420"/>
    </row>
    <row r="6" spans="1:37" ht="15" customHeight="1" x14ac:dyDescent="0.35">
      <c r="A6" s="131" t="s">
        <v>1647</v>
      </c>
      <c r="B6" s="132">
        <f>B8+B15+B22+B29+B36+B57+B43+B50+B64+B71+B78</f>
        <v>0</v>
      </c>
      <c r="C6" s="133"/>
      <c r="D6" s="133"/>
      <c r="E6" s="133"/>
      <c r="F6" s="133"/>
      <c r="G6" s="134"/>
    </row>
    <row r="7" spans="1:37" x14ac:dyDescent="0.35">
      <c r="A7" s="135"/>
      <c r="B7" s="290"/>
      <c r="C7" s="290"/>
      <c r="D7" s="290"/>
      <c r="E7" s="290"/>
      <c r="F7" s="290"/>
      <c r="G7" s="255"/>
    </row>
    <row r="8" spans="1:37" ht="15" thickBot="1" x14ac:dyDescent="0.4">
      <c r="A8" s="136" t="s">
        <v>1648</v>
      </c>
      <c r="B8" s="137">
        <f>SUM(B13:F13)</f>
        <v>0</v>
      </c>
      <c r="C8" s="138"/>
      <c r="D8" s="138"/>
      <c r="E8" s="138"/>
      <c r="F8" s="138"/>
      <c r="G8" s="139"/>
    </row>
    <row r="9" spans="1:37" x14ac:dyDescent="0.35">
      <c r="A9" s="140" t="s">
        <v>1649</v>
      </c>
      <c r="B9" s="291"/>
      <c r="C9" s="291"/>
      <c r="D9" s="291"/>
      <c r="E9" s="291"/>
      <c r="F9" s="291"/>
      <c r="G9" s="256"/>
      <c r="AG9" s="130"/>
      <c r="AH9" s="130"/>
      <c r="AI9" s="130"/>
      <c r="AJ9" s="130"/>
      <c r="AK9" s="130"/>
    </row>
    <row r="10" spans="1:37" x14ac:dyDescent="0.35">
      <c r="A10" s="140" t="s">
        <v>1650</v>
      </c>
      <c r="B10" s="324">
        <v>2027</v>
      </c>
      <c r="C10" s="324">
        <v>2028</v>
      </c>
      <c r="D10" s="324">
        <v>2029</v>
      </c>
      <c r="E10" s="324">
        <v>2030</v>
      </c>
      <c r="F10" s="324">
        <v>2031</v>
      </c>
      <c r="G10" s="141" t="s">
        <v>1651</v>
      </c>
      <c r="AG10" s="130"/>
      <c r="AH10" s="130"/>
      <c r="AI10" s="130"/>
      <c r="AJ10" s="130"/>
      <c r="AK10" s="130"/>
    </row>
    <row r="11" spans="1:37" x14ac:dyDescent="0.35">
      <c r="A11" s="140" t="s">
        <v>1652</v>
      </c>
      <c r="B11" s="292"/>
      <c r="C11" s="292"/>
      <c r="D11" s="292"/>
      <c r="E11" s="292"/>
      <c r="F11" s="292"/>
      <c r="G11" s="158">
        <f>SUM(B11:F11)</f>
        <v>0</v>
      </c>
      <c r="AG11" s="130"/>
      <c r="AH11" s="130"/>
      <c r="AI11" s="130"/>
      <c r="AJ11" s="130"/>
      <c r="AK11" s="130"/>
    </row>
    <row r="12" spans="1:37" ht="15" thickBot="1" x14ac:dyDescent="0.4">
      <c r="A12" s="140" t="s">
        <v>1653</v>
      </c>
      <c r="B12" s="155"/>
      <c r="C12" s="155"/>
      <c r="D12" s="155"/>
      <c r="E12" s="155"/>
      <c r="F12" s="155"/>
      <c r="G12" s="156">
        <f>SUM(B12:F12)</f>
        <v>0</v>
      </c>
      <c r="AG12" s="130"/>
      <c r="AH12" s="130"/>
      <c r="AI12" s="130"/>
      <c r="AJ12" s="130"/>
      <c r="AK12" s="130"/>
    </row>
    <row r="13" spans="1:37" ht="15" thickTop="1" x14ac:dyDescent="0.35">
      <c r="A13" s="142" t="s">
        <v>1654</v>
      </c>
      <c r="B13" s="157">
        <f>B12-B11</f>
        <v>0</v>
      </c>
      <c r="C13" s="157">
        <f t="shared" ref="C13:F13" si="0">C12-C11</f>
        <v>0</v>
      </c>
      <c r="D13" s="157">
        <f t="shared" si="0"/>
        <v>0</v>
      </c>
      <c r="E13" s="157">
        <f t="shared" si="0"/>
        <v>0</v>
      </c>
      <c r="F13" s="157">
        <f t="shared" si="0"/>
        <v>0</v>
      </c>
      <c r="G13" s="159">
        <f>SUM(B13:F13)</f>
        <v>0</v>
      </c>
      <c r="AG13" s="130"/>
      <c r="AH13" s="130"/>
      <c r="AI13" s="130"/>
      <c r="AJ13" s="130"/>
      <c r="AK13" s="130"/>
    </row>
    <row r="14" spans="1:37" x14ac:dyDescent="0.35">
      <c r="A14" s="140"/>
      <c r="B14" s="293"/>
      <c r="C14" s="293"/>
      <c r="D14" s="293"/>
      <c r="E14" s="293"/>
      <c r="F14" s="293"/>
      <c r="G14" s="256"/>
      <c r="AG14" s="130"/>
      <c r="AH14" s="130"/>
      <c r="AI14" s="130"/>
      <c r="AJ14" s="130"/>
      <c r="AK14" s="130"/>
    </row>
    <row r="15" spans="1:37" x14ac:dyDescent="0.35">
      <c r="A15" s="143" t="s">
        <v>1655</v>
      </c>
      <c r="B15" s="294">
        <f>SUM(B20:F20)</f>
        <v>0</v>
      </c>
      <c r="C15" s="291"/>
      <c r="D15" s="291"/>
      <c r="E15" s="291"/>
      <c r="F15" s="291"/>
      <c r="G15" s="256"/>
      <c r="AG15" s="130"/>
      <c r="AH15" s="130"/>
      <c r="AI15" s="130"/>
      <c r="AJ15" s="130"/>
      <c r="AK15" s="130"/>
    </row>
    <row r="16" spans="1:37" x14ac:dyDescent="0.35">
      <c r="A16" s="144" t="s">
        <v>1649</v>
      </c>
      <c r="B16" s="145"/>
      <c r="C16" s="145"/>
      <c r="D16" s="145"/>
      <c r="E16" s="145"/>
      <c r="F16" s="145"/>
      <c r="G16" s="257"/>
      <c r="AG16" s="130"/>
      <c r="AH16" s="130"/>
      <c r="AI16" s="130"/>
      <c r="AJ16" s="130"/>
      <c r="AK16" s="130"/>
    </row>
    <row r="17" spans="1:37" x14ac:dyDescent="0.35">
      <c r="A17" s="140" t="s">
        <v>1650</v>
      </c>
      <c r="B17" s="324">
        <v>2027</v>
      </c>
      <c r="C17" s="324">
        <v>2028</v>
      </c>
      <c r="D17" s="324">
        <v>2029</v>
      </c>
      <c r="E17" s="324">
        <v>2030</v>
      </c>
      <c r="F17" s="324">
        <v>2031</v>
      </c>
      <c r="G17" s="141" t="s">
        <v>1651</v>
      </c>
      <c r="AG17" s="130"/>
      <c r="AH17" s="130"/>
      <c r="AI17" s="130"/>
      <c r="AJ17" s="130"/>
      <c r="AK17" s="130"/>
    </row>
    <row r="18" spans="1:37" x14ac:dyDescent="0.35">
      <c r="A18" s="140" t="s">
        <v>1652</v>
      </c>
      <c r="B18" s="292"/>
      <c r="C18" s="292"/>
      <c r="D18" s="292"/>
      <c r="E18" s="292"/>
      <c r="F18" s="292"/>
      <c r="G18" s="158">
        <f>SUM(B18:F18)</f>
        <v>0</v>
      </c>
      <c r="AG18" s="130"/>
      <c r="AH18" s="130"/>
      <c r="AI18" s="130"/>
      <c r="AJ18" s="130"/>
      <c r="AK18" s="130"/>
    </row>
    <row r="19" spans="1:37" ht="15" thickBot="1" x14ac:dyDescent="0.4">
      <c r="A19" s="140" t="s">
        <v>1653</v>
      </c>
      <c r="B19" s="155"/>
      <c r="C19" s="155"/>
      <c r="D19" s="155"/>
      <c r="E19" s="155"/>
      <c r="F19" s="155"/>
      <c r="G19" s="156">
        <f>SUM(B19:F19)</f>
        <v>0</v>
      </c>
      <c r="AG19" s="130"/>
      <c r="AH19" s="130"/>
      <c r="AI19" s="130"/>
      <c r="AJ19" s="130"/>
      <c r="AK19" s="130"/>
    </row>
    <row r="20" spans="1:37" ht="15" thickTop="1" x14ac:dyDescent="0.35">
      <c r="A20" s="142" t="s">
        <v>1654</v>
      </c>
      <c r="B20" s="157">
        <f>B19-B18</f>
        <v>0</v>
      </c>
      <c r="C20" s="157">
        <f t="shared" ref="C20:F20" si="1">C19-C18</f>
        <v>0</v>
      </c>
      <c r="D20" s="157">
        <f t="shared" si="1"/>
        <v>0</v>
      </c>
      <c r="E20" s="157">
        <f t="shared" si="1"/>
        <v>0</v>
      </c>
      <c r="F20" s="157">
        <f t="shared" si="1"/>
        <v>0</v>
      </c>
      <c r="G20" s="159">
        <f>SUM(B20:F20)</f>
        <v>0</v>
      </c>
      <c r="AG20" s="130"/>
      <c r="AH20" s="130"/>
      <c r="AI20" s="130"/>
      <c r="AJ20" s="130"/>
      <c r="AK20" s="130"/>
    </row>
    <row r="21" spans="1:37" x14ac:dyDescent="0.35">
      <c r="A21" s="140"/>
      <c r="B21" s="295"/>
      <c r="C21" s="295"/>
      <c r="D21" s="295"/>
      <c r="E21" s="295"/>
      <c r="F21" s="295"/>
      <c r="G21" s="256"/>
      <c r="AG21" s="130"/>
      <c r="AH21" s="130"/>
      <c r="AI21" s="130"/>
      <c r="AJ21" s="130"/>
      <c r="AK21" s="130"/>
    </row>
    <row r="22" spans="1:37" x14ac:dyDescent="0.35">
      <c r="A22" s="143" t="s">
        <v>1656</v>
      </c>
      <c r="B22" s="294">
        <f>SUM(B27:F27)</f>
        <v>0</v>
      </c>
      <c r="C22" s="291"/>
      <c r="D22" s="291"/>
      <c r="E22" s="291"/>
      <c r="F22" s="291"/>
      <c r="G22" s="256"/>
      <c r="AG22" s="130"/>
      <c r="AH22" s="130"/>
      <c r="AI22" s="130"/>
      <c r="AJ22" s="130"/>
      <c r="AK22" s="130"/>
    </row>
    <row r="23" spans="1:37" x14ac:dyDescent="0.35">
      <c r="A23" s="144" t="s">
        <v>1649</v>
      </c>
      <c r="B23" s="146"/>
      <c r="C23" s="146"/>
      <c r="D23" s="146"/>
      <c r="E23" s="146"/>
      <c r="F23" s="146"/>
      <c r="G23" s="257"/>
      <c r="AG23" s="130"/>
      <c r="AH23" s="130"/>
      <c r="AI23" s="130"/>
      <c r="AJ23" s="130"/>
      <c r="AK23" s="130"/>
    </row>
    <row r="24" spans="1:37" x14ac:dyDescent="0.35">
      <c r="A24" s="140" t="s">
        <v>1650</v>
      </c>
      <c r="B24" s="324">
        <v>2027</v>
      </c>
      <c r="C24" s="324">
        <v>2028</v>
      </c>
      <c r="D24" s="324">
        <v>2029</v>
      </c>
      <c r="E24" s="324">
        <v>2030</v>
      </c>
      <c r="F24" s="324">
        <v>2031</v>
      </c>
      <c r="G24" s="141" t="s">
        <v>1651</v>
      </c>
      <c r="AG24" s="130"/>
      <c r="AH24" s="130"/>
      <c r="AI24" s="130"/>
      <c r="AJ24" s="130"/>
      <c r="AK24" s="130"/>
    </row>
    <row r="25" spans="1:37" x14ac:dyDescent="0.35">
      <c r="A25" s="140" t="s">
        <v>1652</v>
      </c>
      <c r="B25" s="292"/>
      <c r="C25" s="292"/>
      <c r="D25" s="292"/>
      <c r="E25" s="292"/>
      <c r="F25" s="292"/>
      <c r="G25" s="158">
        <f>SUM(B25:F25)</f>
        <v>0</v>
      </c>
      <c r="AG25" s="130"/>
      <c r="AH25" s="130"/>
      <c r="AI25" s="130"/>
      <c r="AJ25" s="130"/>
      <c r="AK25" s="130"/>
    </row>
    <row r="26" spans="1:37" ht="15" thickBot="1" x14ac:dyDescent="0.4">
      <c r="A26" s="140" t="s">
        <v>1653</v>
      </c>
      <c r="B26" s="155"/>
      <c r="C26" s="155"/>
      <c r="D26" s="155"/>
      <c r="E26" s="155"/>
      <c r="F26" s="155"/>
      <c r="G26" s="156">
        <f>SUM(B26:F26)</f>
        <v>0</v>
      </c>
      <c r="AG26" s="130"/>
      <c r="AH26" s="130"/>
      <c r="AI26" s="130"/>
      <c r="AJ26" s="130"/>
      <c r="AK26" s="130"/>
    </row>
    <row r="27" spans="1:37" ht="15" thickTop="1" x14ac:dyDescent="0.35">
      <c r="A27" s="142" t="s">
        <v>1654</v>
      </c>
      <c r="B27" s="157">
        <f t="shared" ref="B27:F27" si="2">B26-B25</f>
        <v>0</v>
      </c>
      <c r="C27" s="157">
        <f t="shared" si="2"/>
        <v>0</v>
      </c>
      <c r="D27" s="157">
        <f t="shared" si="2"/>
        <v>0</v>
      </c>
      <c r="E27" s="157">
        <f t="shared" si="2"/>
        <v>0</v>
      </c>
      <c r="F27" s="157">
        <f t="shared" si="2"/>
        <v>0</v>
      </c>
      <c r="G27" s="159">
        <f>SUM(B27:F27)</f>
        <v>0</v>
      </c>
      <c r="AG27" s="130"/>
      <c r="AH27" s="130"/>
      <c r="AI27" s="130"/>
      <c r="AJ27" s="130"/>
      <c r="AK27" s="130"/>
    </row>
    <row r="28" spans="1:37" x14ac:dyDescent="0.35">
      <c r="A28" s="140"/>
      <c r="B28" s="295"/>
      <c r="C28" s="295"/>
      <c r="D28" s="295"/>
      <c r="E28" s="295"/>
      <c r="F28" s="295"/>
      <c r="G28" s="256"/>
      <c r="AG28" s="130"/>
      <c r="AH28" s="130"/>
      <c r="AI28" s="130"/>
      <c r="AJ28" s="130"/>
      <c r="AK28" s="130"/>
    </row>
    <row r="29" spans="1:37" x14ac:dyDescent="0.35">
      <c r="A29" s="143" t="s">
        <v>1657</v>
      </c>
      <c r="B29" s="294">
        <f>SUM(B34:F34)</f>
        <v>0</v>
      </c>
      <c r="C29" s="296"/>
      <c r="D29" s="296"/>
      <c r="E29" s="296"/>
      <c r="F29" s="296"/>
      <c r="G29" s="258"/>
      <c r="AG29" s="130"/>
      <c r="AH29" s="130"/>
      <c r="AI29" s="130"/>
      <c r="AJ29" s="130"/>
      <c r="AK29" s="130"/>
    </row>
    <row r="30" spans="1:37" x14ac:dyDescent="0.35">
      <c r="A30" s="144" t="s">
        <v>1649</v>
      </c>
      <c r="B30" s="145"/>
      <c r="C30" s="145"/>
      <c r="D30" s="145"/>
      <c r="E30" s="145"/>
      <c r="F30" s="145"/>
      <c r="G30" s="257"/>
      <c r="AG30" s="130"/>
      <c r="AH30" s="130"/>
      <c r="AI30" s="130"/>
      <c r="AJ30" s="130"/>
      <c r="AK30" s="130"/>
    </row>
    <row r="31" spans="1:37" x14ac:dyDescent="0.35">
      <c r="A31" s="140" t="s">
        <v>1650</v>
      </c>
      <c r="B31" s="324">
        <v>2027</v>
      </c>
      <c r="C31" s="324">
        <v>2028</v>
      </c>
      <c r="D31" s="324">
        <v>2029</v>
      </c>
      <c r="E31" s="324">
        <v>2030</v>
      </c>
      <c r="F31" s="324">
        <v>2031</v>
      </c>
      <c r="G31" s="141" t="s">
        <v>1651</v>
      </c>
      <c r="AG31" s="130"/>
      <c r="AH31" s="130"/>
      <c r="AI31" s="130"/>
      <c r="AJ31" s="130"/>
      <c r="AK31" s="130"/>
    </row>
    <row r="32" spans="1:37" x14ac:dyDescent="0.35">
      <c r="A32" s="140" t="s">
        <v>1652</v>
      </c>
      <c r="B32" s="292"/>
      <c r="C32" s="292"/>
      <c r="D32" s="292"/>
      <c r="E32" s="292"/>
      <c r="F32" s="292"/>
      <c r="G32" s="158">
        <f>SUM(B32:F32)</f>
        <v>0</v>
      </c>
      <c r="AG32" s="130"/>
      <c r="AH32" s="130"/>
      <c r="AI32" s="130"/>
      <c r="AJ32" s="130"/>
      <c r="AK32" s="130"/>
    </row>
    <row r="33" spans="1:37" ht="15" thickBot="1" x14ac:dyDescent="0.4">
      <c r="A33" s="140" t="s">
        <v>1653</v>
      </c>
      <c r="B33" s="155"/>
      <c r="C33" s="155"/>
      <c r="D33" s="155"/>
      <c r="E33" s="155"/>
      <c r="F33" s="155"/>
      <c r="G33" s="156">
        <f>SUM(B33:F33)</f>
        <v>0</v>
      </c>
      <c r="AG33" s="130"/>
      <c r="AH33" s="130"/>
      <c r="AI33" s="130"/>
      <c r="AJ33" s="130"/>
      <c r="AK33" s="130"/>
    </row>
    <row r="34" spans="1:37" ht="15" thickTop="1" x14ac:dyDescent="0.35">
      <c r="A34" s="142" t="s">
        <v>1654</v>
      </c>
      <c r="B34" s="157">
        <f>B33-B32</f>
        <v>0</v>
      </c>
      <c r="C34" s="157">
        <f t="shared" ref="C34:F34" si="3">C33-C32</f>
        <v>0</v>
      </c>
      <c r="D34" s="157">
        <f>D33-D32</f>
        <v>0</v>
      </c>
      <c r="E34" s="157">
        <f t="shared" si="3"/>
        <v>0</v>
      </c>
      <c r="F34" s="157">
        <f t="shared" si="3"/>
        <v>0</v>
      </c>
      <c r="G34" s="159">
        <f>SUM(B34:F34)</f>
        <v>0</v>
      </c>
      <c r="AG34" s="130"/>
      <c r="AH34" s="130"/>
      <c r="AI34" s="130"/>
      <c r="AJ34" s="130"/>
      <c r="AK34" s="130"/>
    </row>
    <row r="35" spans="1:37" x14ac:dyDescent="0.35">
      <c r="A35" s="140"/>
      <c r="B35" s="291"/>
      <c r="C35" s="291"/>
      <c r="D35" s="291"/>
      <c r="E35" s="291"/>
      <c r="F35" s="291"/>
      <c r="G35" s="256"/>
      <c r="AG35" s="130"/>
      <c r="AH35" s="130"/>
      <c r="AI35" s="130"/>
      <c r="AJ35" s="130"/>
      <c r="AK35" s="130"/>
    </row>
    <row r="36" spans="1:37" x14ac:dyDescent="0.35">
      <c r="A36" s="143" t="s">
        <v>1658</v>
      </c>
      <c r="B36" s="294">
        <f>SUM(B41:F41)</f>
        <v>0</v>
      </c>
      <c r="C36" s="296"/>
      <c r="D36" s="296"/>
      <c r="E36" s="296"/>
      <c r="F36" s="296"/>
      <c r="G36" s="258"/>
      <c r="AG36" s="130"/>
      <c r="AH36" s="130"/>
      <c r="AI36" s="130"/>
      <c r="AJ36" s="130"/>
      <c r="AK36" s="130"/>
    </row>
    <row r="37" spans="1:37" x14ac:dyDescent="0.35">
      <c r="A37" s="144" t="s">
        <v>1649</v>
      </c>
      <c r="B37" s="145"/>
      <c r="C37" s="145"/>
      <c r="D37" s="145"/>
      <c r="E37" s="145"/>
      <c r="F37" s="145"/>
      <c r="G37" s="257"/>
      <c r="AG37" s="130"/>
      <c r="AH37" s="130"/>
      <c r="AI37" s="130"/>
      <c r="AJ37" s="130"/>
      <c r="AK37" s="130"/>
    </row>
    <row r="38" spans="1:37" x14ac:dyDescent="0.35">
      <c r="A38" s="140" t="s">
        <v>1650</v>
      </c>
      <c r="B38" s="324">
        <v>2027</v>
      </c>
      <c r="C38" s="324">
        <v>2028</v>
      </c>
      <c r="D38" s="324">
        <v>2029</v>
      </c>
      <c r="E38" s="324">
        <v>2030</v>
      </c>
      <c r="F38" s="324">
        <v>2031</v>
      </c>
      <c r="G38" s="141" t="s">
        <v>1651</v>
      </c>
      <c r="AG38" s="130"/>
      <c r="AH38" s="130"/>
      <c r="AI38" s="130"/>
      <c r="AJ38" s="130"/>
      <c r="AK38" s="130"/>
    </row>
    <row r="39" spans="1:37" x14ac:dyDescent="0.35">
      <c r="A39" s="140" t="s">
        <v>1652</v>
      </c>
      <c r="B39" s="297"/>
      <c r="C39" s="297"/>
      <c r="D39" s="297"/>
      <c r="E39" s="297"/>
      <c r="F39" s="297"/>
      <c r="G39" s="158">
        <f>SUM(B39:F39)</f>
        <v>0</v>
      </c>
      <c r="AG39" s="130"/>
      <c r="AH39" s="130"/>
      <c r="AI39" s="130"/>
      <c r="AJ39" s="130"/>
      <c r="AK39" s="130"/>
    </row>
    <row r="40" spans="1:37" ht="15" thickBot="1" x14ac:dyDescent="0.4">
      <c r="A40" s="140" t="s">
        <v>1653</v>
      </c>
      <c r="B40" s="160"/>
      <c r="C40" s="160"/>
      <c r="D40" s="160"/>
      <c r="E40" s="160"/>
      <c r="F40" s="160"/>
      <c r="G40" s="156">
        <f>SUM(B40:F40)</f>
        <v>0</v>
      </c>
      <c r="AG40" s="130"/>
      <c r="AH40" s="130"/>
      <c r="AI40" s="130"/>
      <c r="AJ40" s="130"/>
      <c r="AK40" s="130"/>
    </row>
    <row r="41" spans="1:37" ht="15" thickTop="1" x14ac:dyDescent="0.35">
      <c r="A41" s="142" t="s">
        <v>1654</v>
      </c>
      <c r="B41" s="157">
        <f>B40-B39</f>
        <v>0</v>
      </c>
      <c r="C41" s="157">
        <f t="shared" ref="C41:F41" si="4">C40-C39</f>
        <v>0</v>
      </c>
      <c r="D41" s="157">
        <f t="shared" si="4"/>
        <v>0</v>
      </c>
      <c r="E41" s="157">
        <f t="shared" si="4"/>
        <v>0</v>
      </c>
      <c r="F41" s="157">
        <f t="shared" si="4"/>
        <v>0</v>
      </c>
      <c r="G41" s="159">
        <f>SUM(B41:F41)</f>
        <v>0</v>
      </c>
      <c r="AG41" s="130"/>
      <c r="AH41" s="130"/>
      <c r="AI41" s="130"/>
      <c r="AJ41" s="130"/>
      <c r="AK41" s="130"/>
    </row>
    <row r="42" spans="1:37" x14ac:dyDescent="0.35">
      <c r="A42" s="140"/>
      <c r="B42" s="293"/>
      <c r="C42" s="293"/>
      <c r="D42" s="293"/>
      <c r="E42" s="293"/>
      <c r="F42" s="293"/>
      <c r="G42" s="256"/>
      <c r="AG42" s="130"/>
      <c r="AH42" s="130"/>
      <c r="AI42" s="130"/>
      <c r="AJ42" s="130"/>
      <c r="AK42" s="130"/>
    </row>
    <row r="43" spans="1:37" x14ac:dyDescent="0.35">
      <c r="A43" s="147" t="s">
        <v>1864</v>
      </c>
      <c r="B43" s="294">
        <f>SUM(B48:F48)</f>
        <v>0</v>
      </c>
      <c r="C43" s="298"/>
      <c r="D43" s="298"/>
      <c r="E43" s="298"/>
      <c r="F43" s="298"/>
      <c r="G43" s="258"/>
      <c r="AG43" s="130"/>
      <c r="AH43" s="130"/>
      <c r="AI43" s="130"/>
      <c r="AJ43" s="130"/>
      <c r="AK43" s="130"/>
    </row>
    <row r="44" spans="1:37" x14ac:dyDescent="0.35">
      <c r="A44" s="144" t="s">
        <v>1649</v>
      </c>
      <c r="B44" s="145"/>
      <c r="C44" s="145"/>
      <c r="D44" s="145"/>
      <c r="E44" s="145"/>
      <c r="F44" s="145"/>
      <c r="G44" s="257"/>
      <c r="AG44" s="130"/>
      <c r="AH44" s="130"/>
      <c r="AI44" s="130"/>
      <c r="AJ44" s="130"/>
      <c r="AK44" s="130"/>
    </row>
    <row r="45" spans="1:37" x14ac:dyDescent="0.35">
      <c r="A45" s="140" t="s">
        <v>1650</v>
      </c>
      <c r="B45" s="324">
        <v>2027</v>
      </c>
      <c r="C45" s="324">
        <v>2028</v>
      </c>
      <c r="D45" s="324">
        <v>2029</v>
      </c>
      <c r="E45" s="324">
        <v>2030</v>
      </c>
      <c r="F45" s="324">
        <v>2031</v>
      </c>
      <c r="G45" s="141" t="s">
        <v>1651</v>
      </c>
      <c r="AG45" s="130"/>
      <c r="AH45" s="130"/>
      <c r="AI45" s="130"/>
      <c r="AJ45" s="130"/>
      <c r="AK45" s="130"/>
    </row>
    <row r="46" spans="1:37" x14ac:dyDescent="0.35">
      <c r="A46" s="140" t="s">
        <v>1652</v>
      </c>
      <c r="B46" s="292"/>
      <c r="C46" s="292"/>
      <c r="D46" s="292"/>
      <c r="E46" s="292"/>
      <c r="F46" s="292"/>
      <c r="G46" s="158">
        <f>SUM(B46:F46)</f>
        <v>0</v>
      </c>
      <c r="AG46" s="130"/>
      <c r="AH46" s="130"/>
      <c r="AI46" s="130"/>
      <c r="AJ46" s="130"/>
      <c r="AK46" s="130"/>
    </row>
    <row r="47" spans="1:37" ht="15" thickBot="1" x14ac:dyDescent="0.4">
      <c r="A47" s="140" t="s">
        <v>1653</v>
      </c>
      <c r="B47" s="155"/>
      <c r="C47" s="155"/>
      <c r="D47" s="155"/>
      <c r="E47" s="155"/>
      <c r="F47" s="155"/>
      <c r="G47" s="156">
        <f>SUM(B47:F47)</f>
        <v>0</v>
      </c>
      <c r="AG47" s="130"/>
      <c r="AH47" s="130"/>
      <c r="AI47" s="130"/>
      <c r="AJ47" s="130"/>
      <c r="AK47" s="130"/>
    </row>
    <row r="48" spans="1:37" ht="15" thickTop="1" x14ac:dyDescent="0.35">
      <c r="A48" s="142" t="s">
        <v>1654</v>
      </c>
      <c r="B48" s="157">
        <f t="shared" ref="B48:F48" si="5">B47-B46</f>
        <v>0</v>
      </c>
      <c r="C48" s="157">
        <f t="shared" si="5"/>
        <v>0</v>
      </c>
      <c r="D48" s="157">
        <f t="shared" si="5"/>
        <v>0</v>
      </c>
      <c r="E48" s="157">
        <f t="shared" si="5"/>
        <v>0</v>
      </c>
      <c r="F48" s="157">
        <f t="shared" si="5"/>
        <v>0</v>
      </c>
      <c r="G48" s="159">
        <f>SUM(B48:F48)</f>
        <v>0</v>
      </c>
      <c r="AG48" s="130"/>
      <c r="AH48" s="130"/>
      <c r="AI48" s="130"/>
      <c r="AJ48" s="130"/>
      <c r="AK48" s="130"/>
    </row>
    <row r="49" spans="1:37" x14ac:dyDescent="0.35">
      <c r="A49" s="140"/>
      <c r="B49" s="291"/>
      <c r="C49" s="291"/>
      <c r="D49" s="291"/>
      <c r="E49" s="291"/>
      <c r="F49" s="291"/>
      <c r="G49" s="256"/>
      <c r="AG49" s="130"/>
      <c r="AH49" s="130"/>
      <c r="AI49" s="130"/>
      <c r="AJ49" s="130"/>
      <c r="AK49" s="130"/>
    </row>
    <row r="50" spans="1:37" x14ac:dyDescent="0.35">
      <c r="A50" s="143" t="s">
        <v>1659</v>
      </c>
      <c r="B50" s="294">
        <f>SUM(B55:F55)</f>
        <v>0</v>
      </c>
      <c r="C50" s="291"/>
      <c r="D50" s="291"/>
      <c r="E50" s="291"/>
      <c r="F50" s="291"/>
      <c r="G50" s="256"/>
      <c r="AG50" s="130"/>
      <c r="AH50" s="130"/>
      <c r="AI50" s="130"/>
      <c r="AJ50" s="130"/>
      <c r="AK50" s="130"/>
    </row>
    <row r="51" spans="1:37" x14ac:dyDescent="0.35">
      <c r="A51" s="144" t="s">
        <v>1649</v>
      </c>
      <c r="B51" s="145"/>
      <c r="C51" s="145"/>
      <c r="D51" s="145"/>
      <c r="E51" s="145"/>
      <c r="F51" s="145"/>
      <c r="G51" s="257"/>
      <c r="AG51" s="130"/>
      <c r="AH51" s="130"/>
      <c r="AI51" s="130"/>
      <c r="AJ51" s="130"/>
      <c r="AK51" s="130"/>
    </row>
    <row r="52" spans="1:37" x14ac:dyDescent="0.35">
      <c r="A52" s="140" t="s">
        <v>1650</v>
      </c>
      <c r="B52" s="324">
        <v>2027</v>
      </c>
      <c r="C52" s="324">
        <v>2028</v>
      </c>
      <c r="D52" s="324">
        <v>2029</v>
      </c>
      <c r="E52" s="324">
        <v>2030</v>
      </c>
      <c r="F52" s="324">
        <v>2031</v>
      </c>
      <c r="G52" s="141" t="s">
        <v>1651</v>
      </c>
      <c r="AG52" s="130"/>
      <c r="AH52" s="130"/>
      <c r="AI52" s="130"/>
      <c r="AJ52" s="130"/>
      <c r="AK52" s="130"/>
    </row>
    <row r="53" spans="1:37" x14ac:dyDescent="0.35">
      <c r="A53" s="140" t="s">
        <v>1652</v>
      </c>
      <c r="B53" s="292"/>
      <c r="C53" s="292"/>
      <c r="D53" s="292"/>
      <c r="E53" s="292"/>
      <c r="F53" s="292"/>
      <c r="G53" s="158">
        <f>SUM(B53:F53)</f>
        <v>0</v>
      </c>
      <c r="AG53" s="130"/>
      <c r="AH53" s="130"/>
      <c r="AI53" s="130"/>
      <c r="AJ53" s="130"/>
      <c r="AK53" s="130"/>
    </row>
    <row r="54" spans="1:37" ht="15" thickBot="1" x14ac:dyDescent="0.4">
      <c r="A54" s="140" t="s">
        <v>1653</v>
      </c>
      <c r="B54" s="155"/>
      <c r="C54" s="155"/>
      <c r="D54" s="155"/>
      <c r="E54" s="155"/>
      <c r="F54" s="155"/>
      <c r="G54" s="156">
        <f>SUM(B54:F54)</f>
        <v>0</v>
      </c>
      <c r="AG54" s="130"/>
      <c r="AH54" s="130"/>
      <c r="AI54" s="130"/>
      <c r="AJ54" s="130"/>
      <c r="AK54" s="130"/>
    </row>
    <row r="55" spans="1:37" ht="15" thickTop="1" x14ac:dyDescent="0.35">
      <c r="A55" s="142" t="s">
        <v>1654</v>
      </c>
      <c r="B55" s="157">
        <f>B54-B53</f>
        <v>0</v>
      </c>
      <c r="C55" s="157">
        <f t="shared" ref="C55:F55" si="6">C54-C53</f>
        <v>0</v>
      </c>
      <c r="D55" s="157">
        <f t="shared" si="6"/>
        <v>0</v>
      </c>
      <c r="E55" s="157">
        <f t="shared" si="6"/>
        <v>0</v>
      </c>
      <c r="F55" s="157">
        <f t="shared" si="6"/>
        <v>0</v>
      </c>
      <c r="G55" s="159">
        <f>SUM(B55:F55)</f>
        <v>0</v>
      </c>
      <c r="AG55" s="130"/>
      <c r="AH55" s="130"/>
      <c r="AI55" s="130"/>
      <c r="AJ55" s="130"/>
      <c r="AK55" s="130"/>
    </row>
    <row r="56" spans="1:37" x14ac:dyDescent="0.35">
      <c r="A56" s="140"/>
      <c r="B56" s="295"/>
      <c r="C56" s="295"/>
      <c r="D56" s="295"/>
      <c r="E56" s="295"/>
      <c r="F56" s="295"/>
      <c r="G56" s="158"/>
      <c r="AG56" s="130"/>
      <c r="AH56" s="130"/>
      <c r="AI56" s="130"/>
      <c r="AJ56" s="130"/>
      <c r="AK56" s="130"/>
    </row>
    <row r="57" spans="1:37" ht="26.5" x14ac:dyDescent="0.35">
      <c r="A57" s="147" t="s">
        <v>1660</v>
      </c>
      <c r="B57" s="294">
        <f>SUM(B62:F62)</f>
        <v>0</v>
      </c>
      <c r="C57" s="291"/>
      <c r="D57" s="291"/>
      <c r="E57" s="291"/>
      <c r="F57" s="291"/>
      <c r="G57" s="256"/>
      <c r="AG57" s="130"/>
      <c r="AH57" s="130"/>
      <c r="AI57" s="130"/>
      <c r="AJ57" s="130"/>
      <c r="AK57" s="130"/>
    </row>
    <row r="58" spans="1:37" x14ac:dyDescent="0.35">
      <c r="A58" s="144" t="s">
        <v>1649</v>
      </c>
      <c r="B58" s="145"/>
      <c r="C58" s="145"/>
      <c r="D58" s="145"/>
      <c r="E58" s="145"/>
      <c r="F58" s="145"/>
      <c r="G58" s="257"/>
      <c r="AG58" s="130"/>
      <c r="AH58" s="130"/>
      <c r="AI58" s="130"/>
      <c r="AJ58" s="130"/>
      <c r="AK58" s="130"/>
    </row>
    <row r="59" spans="1:37" x14ac:dyDescent="0.35">
      <c r="A59" s="140" t="s">
        <v>1650</v>
      </c>
      <c r="B59" s="324">
        <v>2027</v>
      </c>
      <c r="C59" s="324">
        <v>2028</v>
      </c>
      <c r="D59" s="324">
        <v>2029</v>
      </c>
      <c r="E59" s="324">
        <v>2030</v>
      </c>
      <c r="F59" s="324">
        <v>2031</v>
      </c>
      <c r="G59" s="141" t="s">
        <v>1651</v>
      </c>
      <c r="AG59" s="130"/>
      <c r="AH59" s="130"/>
      <c r="AI59" s="130"/>
      <c r="AJ59" s="130"/>
      <c r="AK59" s="130"/>
    </row>
    <row r="60" spans="1:37" x14ac:dyDescent="0.35">
      <c r="A60" s="140" t="s">
        <v>1652</v>
      </c>
      <c r="B60" s="292"/>
      <c r="C60" s="292"/>
      <c r="D60" s="292"/>
      <c r="E60" s="292"/>
      <c r="F60" s="292"/>
      <c r="G60" s="158">
        <f>SUM(B60:F60)</f>
        <v>0</v>
      </c>
      <c r="AG60" s="130"/>
      <c r="AH60" s="130"/>
      <c r="AI60" s="130"/>
      <c r="AJ60" s="130"/>
      <c r="AK60" s="130"/>
    </row>
    <row r="61" spans="1:37" ht="15" thickBot="1" x14ac:dyDescent="0.4">
      <c r="A61" s="140" t="s">
        <v>1653</v>
      </c>
      <c r="B61" s="155"/>
      <c r="C61" s="155"/>
      <c r="D61" s="155"/>
      <c r="E61" s="155"/>
      <c r="F61" s="155"/>
      <c r="G61" s="156">
        <f>SUM(B61:F61)</f>
        <v>0</v>
      </c>
      <c r="AG61" s="130"/>
      <c r="AH61" s="130"/>
      <c r="AI61" s="130"/>
      <c r="AJ61" s="130"/>
      <c r="AK61" s="130"/>
    </row>
    <row r="62" spans="1:37" ht="15" thickTop="1" x14ac:dyDescent="0.35">
      <c r="A62" s="142" t="s">
        <v>1654</v>
      </c>
      <c r="B62" s="157">
        <f>B61-B60</f>
        <v>0</v>
      </c>
      <c r="C62" s="157">
        <f>C61-C60</f>
        <v>0</v>
      </c>
      <c r="D62" s="157">
        <f>D61-D60</f>
        <v>0</v>
      </c>
      <c r="E62" s="157">
        <f>E61-E60</f>
        <v>0</v>
      </c>
      <c r="F62" s="157">
        <f>F61-F60</f>
        <v>0</v>
      </c>
      <c r="G62" s="159">
        <f>SUM(B62:F62)</f>
        <v>0</v>
      </c>
      <c r="AG62" s="130"/>
      <c r="AH62" s="130"/>
      <c r="AI62" s="130"/>
      <c r="AJ62" s="130"/>
      <c r="AK62" s="130"/>
    </row>
    <row r="63" spans="1:37" x14ac:dyDescent="0.35">
      <c r="A63" s="140"/>
      <c r="B63" s="295"/>
      <c r="C63" s="295"/>
      <c r="D63" s="295"/>
      <c r="E63" s="295"/>
      <c r="F63" s="295"/>
      <c r="G63" s="256"/>
      <c r="AG63" s="130"/>
      <c r="AH63" s="130"/>
      <c r="AI63" s="130"/>
      <c r="AJ63" s="130"/>
      <c r="AK63" s="130"/>
    </row>
    <row r="64" spans="1:37" x14ac:dyDescent="0.35">
      <c r="A64" s="143" t="s">
        <v>1661</v>
      </c>
      <c r="B64" s="294">
        <f>SUM(B69:F69)</f>
        <v>0</v>
      </c>
      <c r="C64" s="291"/>
      <c r="D64" s="291"/>
      <c r="E64" s="291"/>
      <c r="F64" s="291"/>
      <c r="G64" s="256"/>
      <c r="AG64" s="130"/>
      <c r="AH64" s="130"/>
      <c r="AI64" s="130"/>
      <c r="AJ64" s="130"/>
      <c r="AK64" s="130"/>
    </row>
    <row r="65" spans="1:37" x14ac:dyDescent="0.35">
      <c r="A65" s="144" t="s">
        <v>1649</v>
      </c>
      <c r="B65" s="145"/>
      <c r="C65" s="145"/>
      <c r="D65" s="145"/>
      <c r="E65" s="145"/>
      <c r="F65" s="145"/>
      <c r="G65" s="257"/>
      <c r="AG65" s="130"/>
      <c r="AH65" s="130"/>
      <c r="AI65" s="130"/>
      <c r="AJ65" s="130"/>
      <c r="AK65" s="130"/>
    </row>
    <row r="66" spans="1:37" x14ac:dyDescent="0.35">
      <c r="A66" s="140" t="s">
        <v>1650</v>
      </c>
      <c r="B66" s="324">
        <v>2027</v>
      </c>
      <c r="C66" s="324">
        <v>2028</v>
      </c>
      <c r="D66" s="324">
        <v>2029</v>
      </c>
      <c r="E66" s="324">
        <v>2030</v>
      </c>
      <c r="F66" s="324">
        <v>2031</v>
      </c>
      <c r="G66" s="141" t="s">
        <v>1651</v>
      </c>
      <c r="AG66" s="130"/>
      <c r="AH66" s="130"/>
      <c r="AI66" s="130"/>
      <c r="AJ66" s="130"/>
      <c r="AK66" s="130"/>
    </row>
    <row r="67" spans="1:37" x14ac:dyDescent="0.35">
      <c r="A67" s="140" t="s">
        <v>1652</v>
      </c>
      <c r="B67" s="292"/>
      <c r="C67" s="292"/>
      <c r="D67" s="292"/>
      <c r="E67" s="292"/>
      <c r="F67" s="292"/>
      <c r="G67" s="158">
        <f>SUM(B67:F67)</f>
        <v>0</v>
      </c>
      <c r="AG67" s="130"/>
      <c r="AH67" s="130"/>
      <c r="AI67" s="130"/>
      <c r="AJ67" s="130"/>
      <c r="AK67" s="130"/>
    </row>
    <row r="68" spans="1:37" ht="15" thickBot="1" x14ac:dyDescent="0.4">
      <c r="A68" s="140" t="s">
        <v>1653</v>
      </c>
      <c r="B68" s="155"/>
      <c r="C68" s="155"/>
      <c r="D68" s="155"/>
      <c r="E68" s="155"/>
      <c r="F68" s="155"/>
      <c r="G68" s="156">
        <f>SUM(B68:F68)</f>
        <v>0</v>
      </c>
      <c r="AG68" s="130"/>
      <c r="AH68" s="130"/>
      <c r="AI68" s="130"/>
      <c r="AJ68" s="130"/>
      <c r="AK68" s="130"/>
    </row>
    <row r="69" spans="1:37" ht="15" thickTop="1" x14ac:dyDescent="0.35">
      <c r="A69" s="142" t="s">
        <v>1654</v>
      </c>
      <c r="B69" s="157">
        <f>B68-B67</f>
        <v>0</v>
      </c>
      <c r="C69" s="157">
        <f>C68-C67</f>
        <v>0</v>
      </c>
      <c r="D69" s="157">
        <f t="shared" ref="D69:F69" si="7">D68-D67</f>
        <v>0</v>
      </c>
      <c r="E69" s="157">
        <f t="shared" si="7"/>
        <v>0</v>
      </c>
      <c r="F69" s="157">
        <f t="shared" si="7"/>
        <v>0</v>
      </c>
      <c r="G69" s="159">
        <f>SUM(B69:F69)</f>
        <v>0</v>
      </c>
      <c r="AG69" s="130"/>
      <c r="AH69" s="130"/>
      <c r="AI69" s="130"/>
      <c r="AJ69" s="130"/>
      <c r="AK69" s="130"/>
    </row>
    <row r="70" spans="1:37" x14ac:dyDescent="0.35">
      <c r="A70" s="140"/>
      <c r="B70" s="295"/>
      <c r="C70" s="295"/>
      <c r="D70" s="295"/>
      <c r="E70" s="295"/>
      <c r="F70" s="295"/>
      <c r="G70" s="256"/>
      <c r="AG70" s="130"/>
      <c r="AH70" s="130"/>
      <c r="AI70" s="130"/>
      <c r="AJ70" s="130"/>
      <c r="AK70" s="130"/>
    </row>
    <row r="71" spans="1:37" x14ac:dyDescent="0.35">
      <c r="A71" s="143" t="s">
        <v>1662</v>
      </c>
      <c r="B71" s="294">
        <f>SUM(B76:F76)</f>
        <v>0</v>
      </c>
      <c r="C71" s="291"/>
      <c r="D71" s="291"/>
      <c r="E71" s="291"/>
      <c r="F71" s="291"/>
      <c r="G71" s="256"/>
      <c r="AG71" s="130"/>
      <c r="AH71" s="130"/>
      <c r="AI71" s="130"/>
      <c r="AJ71" s="130"/>
      <c r="AK71" s="130"/>
    </row>
    <row r="72" spans="1:37" x14ac:dyDescent="0.35">
      <c r="A72" s="144" t="s">
        <v>1649</v>
      </c>
      <c r="B72" s="145"/>
      <c r="C72" s="145"/>
      <c r="D72" s="145"/>
      <c r="E72" s="145"/>
      <c r="F72" s="145"/>
      <c r="G72" s="257"/>
      <c r="AG72" s="130"/>
      <c r="AH72" s="130"/>
      <c r="AI72" s="130"/>
      <c r="AJ72" s="130"/>
      <c r="AK72" s="130"/>
    </row>
    <row r="73" spans="1:37" x14ac:dyDescent="0.35">
      <c r="A73" s="140" t="s">
        <v>1650</v>
      </c>
      <c r="B73" s="324">
        <v>2027</v>
      </c>
      <c r="C73" s="324">
        <v>2028</v>
      </c>
      <c r="D73" s="324">
        <v>2029</v>
      </c>
      <c r="E73" s="324">
        <v>2030</v>
      </c>
      <c r="F73" s="324">
        <v>2031</v>
      </c>
      <c r="G73" s="141" t="s">
        <v>1651</v>
      </c>
      <c r="AG73" s="130"/>
      <c r="AH73" s="130"/>
      <c r="AI73" s="130"/>
      <c r="AJ73" s="130"/>
      <c r="AK73" s="130"/>
    </row>
    <row r="74" spans="1:37" x14ac:dyDescent="0.35">
      <c r="A74" s="140" t="s">
        <v>1652</v>
      </c>
      <c r="B74" s="292"/>
      <c r="C74" s="292"/>
      <c r="D74" s="292"/>
      <c r="E74" s="292"/>
      <c r="F74" s="292"/>
      <c r="G74" s="158">
        <f>SUM(B74:F74)</f>
        <v>0</v>
      </c>
      <c r="AG74" s="130"/>
      <c r="AH74" s="130"/>
      <c r="AI74" s="130"/>
      <c r="AJ74" s="130"/>
      <c r="AK74" s="130"/>
    </row>
    <row r="75" spans="1:37" ht="15" thickBot="1" x14ac:dyDescent="0.4">
      <c r="A75" s="140" t="s">
        <v>1653</v>
      </c>
      <c r="B75" s="155"/>
      <c r="C75" s="155"/>
      <c r="D75" s="155"/>
      <c r="E75" s="155"/>
      <c r="F75" s="155"/>
      <c r="G75" s="156">
        <f>SUM(B75:F75)</f>
        <v>0</v>
      </c>
      <c r="AG75" s="130"/>
      <c r="AH75" s="130"/>
      <c r="AI75" s="130"/>
      <c r="AJ75" s="130"/>
      <c r="AK75" s="130"/>
    </row>
    <row r="76" spans="1:37" ht="15" thickTop="1" x14ac:dyDescent="0.35">
      <c r="A76" s="142" t="s">
        <v>1654</v>
      </c>
      <c r="B76" s="157">
        <f>B75-B74</f>
        <v>0</v>
      </c>
      <c r="C76" s="157">
        <f t="shared" ref="C76:F76" si="8">C75-C74</f>
        <v>0</v>
      </c>
      <c r="D76" s="157">
        <f t="shared" si="8"/>
        <v>0</v>
      </c>
      <c r="E76" s="157">
        <f t="shared" si="8"/>
        <v>0</v>
      </c>
      <c r="F76" s="157">
        <f t="shared" si="8"/>
        <v>0</v>
      </c>
      <c r="G76" s="159">
        <f>SUM(B76:F76)</f>
        <v>0</v>
      </c>
      <c r="AG76" s="130"/>
      <c r="AH76" s="130"/>
      <c r="AI76" s="130"/>
      <c r="AJ76" s="130"/>
      <c r="AK76" s="130"/>
    </row>
    <row r="77" spans="1:37" x14ac:dyDescent="0.35">
      <c r="A77" s="140"/>
      <c r="B77" s="291"/>
      <c r="C77" s="291"/>
      <c r="D77" s="291"/>
      <c r="E77" s="291"/>
      <c r="F77" s="291"/>
      <c r="G77" s="256"/>
      <c r="AG77" s="130"/>
      <c r="AH77" s="130"/>
      <c r="AI77" s="130"/>
      <c r="AJ77" s="130"/>
      <c r="AK77" s="130"/>
    </row>
    <row r="78" spans="1:37" x14ac:dyDescent="0.35">
      <c r="A78" s="143" t="s">
        <v>1663</v>
      </c>
      <c r="B78" s="299">
        <f>SUM(B83:F83)</f>
        <v>0</v>
      </c>
      <c r="C78" s="291"/>
      <c r="D78" s="291"/>
      <c r="E78" s="291"/>
      <c r="F78" s="291"/>
      <c r="G78" s="256"/>
      <c r="AG78" s="130"/>
      <c r="AH78" s="130"/>
      <c r="AI78" s="130"/>
      <c r="AJ78" s="130"/>
      <c r="AK78" s="130"/>
    </row>
    <row r="79" spans="1:37" x14ac:dyDescent="0.35">
      <c r="A79" s="144" t="s">
        <v>1649</v>
      </c>
      <c r="B79" s="145"/>
      <c r="C79" s="145"/>
      <c r="D79" s="145"/>
      <c r="E79" s="145"/>
      <c r="F79" s="145"/>
      <c r="G79" s="257"/>
      <c r="AG79" s="130"/>
      <c r="AH79" s="130"/>
      <c r="AI79" s="130"/>
      <c r="AJ79" s="130"/>
      <c r="AK79" s="130"/>
    </row>
    <row r="80" spans="1:37" x14ac:dyDescent="0.35">
      <c r="A80" s="140" t="s">
        <v>1650</v>
      </c>
      <c r="B80" s="324">
        <v>2027</v>
      </c>
      <c r="C80" s="324">
        <v>2028</v>
      </c>
      <c r="D80" s="324">
        <v>2029</v>
      </c>
      <c r="E80" s="324">
        <v>2030</v>
      </c>
      <c r="F80" s="324">
        <v>2031</v>
      </c>
      <c r="G80" s="141" t="s">
        <v>1651</v>
      </c>
      <c r="AG80" s="130"/>
      <c r="AH80" s="130"/>
      <c r="AI80" s="130"/>
      <c r="AJ80" s="130"/>
      <c r="AK80" s="130"/>
    </row>
    <row r="81" spans="1:37" x14ac:dyDescent="0.35">
      <c r="A81" s="140" t="s">
        <v>1652</v>
      </c>
      <c r="B81" s="292"/>
      <c r="C81" s="292"/>
      <c r="D81" s="292"/>
      <c r="E81" s="292"/>
      <c r="F81" s="292"/>
      <c r="G81" s="158">
        <f>SUM(B81:F81)</f>
        <v>0</v>
      </c>
      <c r="AG81" s="130"/>
      <c r="AH81" s="130"/>
      <c r="AI81" s="130"/>
      <c r="AJ81" s="130"/>
      <c r="AK81" s="130"/>
    </row>
    <row r="82" spans="1:37" ht="15" thickBot="1" x14ac:dyDescent="0.4">
      <c r="A82" s="140" t="s">
        <v>1664</v>
      </c>
      <c r="B82" s="155"/>
      <c r="C82" s="155"/>
      <c r="D82" s="155"/>
      <c r="E82" s="155"/>
      <c r="F82" s="155"/>
      <c r="G82" s="156">
        <f>SUM(B82:F82)</f>
        <v>0</v>
      </c>
      <c r="AG82" s="130"/>
      <c r="AH82" s="130"/>
      <c r="AI82" s="130"/>
      <c r="AJ82" s="130"/>
      <c r="AK82" s="130"/>
    </row>
    <row r="83" spans="1:37" ht="15.5" thickTop="1" thickBot="1" x14ac:dyDescent="0.4">
      <c r="A83" s="148" t="s">
        <v>1654</v>
      </c>
      <c r="B83" s="161">
        <f>B82-B81</f>
        <v>0</v>
      </c>
      <c r="C83" s="161">
        <f t="shared" ref="C83:F83" si="9">C82-C81</f>
        <v>0</v>
      </c>
      <c r="D83" s="161">
        <f t="shared" si="9"/>
        <v>0</v>
      </c>
      <c r="E83" s="161">
        <f t="shared" si="9"/>
        <v>0</v>
      </c>
      <c r="F83" s="161">
        <f t="shared" si="9"/>
        <v>0</v>
      </c>
      <c r="G83" s="162">
        <f>SUM(B83:F83)</f>
        <v>0</v>
      </c>
      <c r="AG83" s="130"/>
      <c r="AH83" s="130"/>
      <c r="AI83" s="130"/>
      <c r="AJ83" s="130"/>
      <c r="AK83" s="130"/>
    </row>
    <row r="84" spans="1:37" s="129" customFormat="1" x14ac:dyDescent="0.35">
      <c r="G84" s="154"/>
    </row>
    <row r="85" spans="1:37" s="129" customFormat="1" x14ac:dyDescent="0.35">
      <c r="G85" s="154"/>
    </row>
    <row r="86" spans="1:37" s="129" customFormat="1" x14ac:dyDescent="0.35">
      <c r="G86" s="154"/>
    </row>
    <row r="87" spans="1:37" s="129" customFormat="1" x14ac:dyDescent="0.35">
      <c r="G87" s="154"/>
    </row>
    <row r="88" spans="1:37" s="129" customFormat="1" x14ac:dyDescent="0.35">
      <c r="G88" s="154"/>
    </row>
    <row r="89" spans="1:37" s="129" customFormat="1" x14ac:dyDescent="0.35">
      <c r="G89" s="154"/>
    </row>
    <row r="90" spans="1:37" s="129" customFormat="1" x14ac:dyDescent="0.35">
      <c r="G90" s="154"/>
    </row>
    <row r="91" spans="1:37" s="129" customFormat="1" x14ac:dyDescent="0.35">
      <c r="G91" s="154"/>
    </row>
    <row r="92" spans="1:37" s="129" customFormat="1" x14ac:dyDescent="0.35">
      <c r="G92" s="154"/>
    </row>
    <row r="93" spans="1:37" s="129" customFormat="1" x14ac:dyDescent="0.35">
      <c r="G93" s="154"/>
    </row>
    <row r="94" spans="1:37" s="129" customFormat="1" x14ac:dyDescent="0.35">
      <c r="G94" s="154"/>
    </row>
    <row r="95" spans="1:37" s="129" customFormat="1" x14ac:dyDescent="0.35">
      <c r="G95" s="154"/>
    </row>
    <row r="96" spans="1:37" s="129" customFormat="1" x14ac:dyDescent="0.35">
      <c r="G96" s="154"/>
    </row>
    <row r="97" spans="7:7" s="129" customFormat="1" x14ac:dyDescent="0.35">
      <c r="G97" s="154"/>
    </row>
    <row r="98" spans="7:7" s="129" customFormat="1" x14ac:dyDescent="0.35">
      <c r="G98" s="154"/>
    </row>
    <row r="99" spans="7:7" s="129" customFormat="1" x14ac:dyDescent="0.35">
      <c r="G99" s="154"/>
    </row>
    <row r="100" spans="7:7" s="129" customFormat="1" x14ac:dyDescent="0.35">
      <c r="G100" s="154"/>
    </row>
    <row r="101" spans="7:7" s="129" customFormat="1" x14ac:dyDescent="0.35">
      <c r="G101" s="154"/>
    </row>
    <row r="102" spans="7:7" s="129" customFormat="1" x14ac:dyDescent="0.35">
      <c r="G102" s="154"/>
    </row>
    <row r="103" spans="7:7" s="129" customFormat="1" x14ac:dyDescent="0.35">
      <c r="G103" s="154"/>
    </row>
    <row r="104" spans="7:7" s="129" customFormat="1" x14ac:dyDescent="0.35">
      <c r="G104" s="154"/>
    </row>
    <row r="105" spans="7:7" s="129" customFormat="1" x14ac:dyDescent="0.35">
      <c r="G105" s="154"/>
    </row>
    <row r="106" spans="7:7" s="129" customFormat="1" x14ac:dyDescent="0.35">
      <c r="G106" s="154"/>
    </row>
    <row r="107" spans="7:7" s="129" customFormat="1" x14ac:dyDescent="0.35">
      <c r="G107" s="154"/>
    </row>
    <row r="108" spans="7:7" s="129" customFormat="1" x14ac:dyDescent="0.35">
      <c r="G108" s="154"/>
    </row>
    <row r="109" spans="7:7" s="129" customFormat="1" x14ac:dyDescent="0.35">
      <c r="G109" s="154"/>
    </row>
    <row r="110" spans="7:7" s="129" customFormat="1" x14ac:dyDescent="0.35">
      <c r="G110" s="154"/>
    </row>
    <row r="111" spans="7:7" s="129" customFormat="1" x14ac:dyDescent="0.35">
      <c r="G111" s="154"/>
    </row>
    <row r="112" spans="7:7" s="129" customFormat="1" x14ac:dyDescent="0.35">
      <c r="G112" s="154"/>
    </row>
    <row r="113" spans="7:7" s="129" customFormat="1" x14ac:dyDescent="0.35">
      <c r="G113" s="154"/>
    </row>
    <row r="114" spans="7:7" s="129" customFormat="1" x14ac:dyDescent="0.35">
      <c r="G114" s="154"/>
    </row>
    <row r="115" spans="7:7" s="129" customFormat="1" x14ac:dyDescent="0.35">
      <c r="G115" s="154"/>
    </row>
    <row r="116" spans="7:7" s="129" customFormat="1" x14ac:dyDescent="0.35">
      <c r="G116" s="154"/>
    </row>
    <row r="117" spans="7:7" s="129" customFormat="1" x14ac:dyDescent="0.35">
      <c r="G117" s="154"/>
    </row>
    <row r="118" spans="7:7" s="129" customFormat="1" x14ac:dyDescent="0.35">
      <c r="G118" s="154"/>
    </row>
    <row r="119" spans="7:7" s="129" customFormat="1" x14ac:dyDescent="0.35">
      <c r="G119" s="154"/>
    </row>
    <row r="120" spans="7:7" s="129" customFormat="1" x14ac:dyDescent="0.35">
      <c r="G120" s="154"/>
    </row>
    <row r="121" spans="7:7" s="129" customFormat="1" x14ac:dyDescent="0.35">
      <c r="G121" s="154"/>
    </row>
    <row r="122" spans="7:7" s="129" customFormat="1" x14ac:dyDescent="0.35">
      <c r="G122" s="154"/>
    </row>
    <row r="123" spans="7:7" s="129" customFormat="1" x14ac:dyDescent="0.35">
      <c r="G123" s="154"/>
    </row>
    <row r="124" spans="7:7" s="129" customFormat="1" x14ac:dyDescent="0.35">
      <c r="G124" s="154"/>
    </row>
    <row r="125" spans="7:7" s="129" customFormat="1" x14ac:dyDescent="0.35">
      <c r="G125" s="154"/>
    </row>
    <row r="126" spans="7:7" s="129" customFormat="1" x14ac:dyDescent="0.35">
      <c r="G126" s="154"/>
    </row>
    <row r="127" spans="7:7" s="129" customFormat="1" x14ac:dyDescent="0.35">
      <c r="G127" s="154"/>
    </row>
    <row r="128" spans="7:7" s="129" customFormat="1" x14ac:dyDescent="0.35">
      <c r="G128" s="154"/>
    </row>
    <row r="129" spans="7:7" s="129" customFormat="1" x14ac:dyDescent="0.35">
      <c r="G129" s="154"/>
    </row>
    <row r="130" spans="7:7" s="129" customFormat="1" x14ac:dyDescent="0.35">
      <c r="G130" s="154"/>
    </row>
    <row r="131" spans="7:7" s="129" customFormat="1" x14ac:dyDescent="0.35">
      <c r="G131" s="154"/>
    </row>
    <row r="132" spans="7:7" s="129" customFormat="1" x14ac:dyDescent="0.35">
      <c r="G132" s="154"/>
    </row>
    <row r="133" spans="7:7" s="129" customFormat="1" x14ac:dyDescent="0.35">
      <c r="G133" s="154"/>
    </row>
    <row r="134" spans="7:7" s="129" customFormat="1" x14ac:dyDescent="0.35">
      <c r="G134" s="154"/>
    </row>
    <row r="135" spans="7:7" s="129" customFormat="1" x14ac:dyDescent="0.35">
      <c r="G135" s="154"/>
    </row>
    <row r="136" spans="7:7" s="129" customFormat="1" x14ac:dyDescent="0.35">
      <c r="G136" s="154"/>
    </row>
    <row r="137" spans="7:7" s="129" customFormat="1" x14ac:dyDescent="0.35">
      <c r="G137" s="154"/>
    </row>
    <row r="138" spans="7:7" s="129" customFormat="1" x14ac:dyDescent="0.35">
      <c r="G138" s="154"/>
    </row>
    <row r="139" spans="7:7" s="129" customFormat="1" x14ac:dyDescent="0.35">
      <c r="G139" s="154"/>
    </row>
    <row r="140" spans="7:7" s="129" customFormat="1" x14ac:dyDescent="0.35">
      <c r="G140" s="154"/>
    </row>
    <row r="141" spans="7:7" s="129" customFormat="1" x14ac:dyDescent="0.35">
      <c r="G141" s="154"/>
    </row>
    <row r="142" spans="7:7" s="129" customFormat="1" x14ac:dyDescent="0.35">
      <c r="G142" s="154"/>
    </row>
    <row r="143" spans="7:7" s="129" customFormat="1" x14ac:dyDescent="0.35">
      <c r="G143" s="154"/>
    </row>
    <row r="144" spans="7:7" s="129" customFormat="1" x14ac:dyDescent="0.35">
      <c r="G144" s="154"/>
    </row>
    <row r="145" spans="7:7" s="129" customFormat="1" x14ac:dyDescent="0.35">
      <c r="G145" s="154"/>
    </row>
    <row r="146" spans="7:7" s="129" customFormat="1" x14ac:dyDescent="0.35">
      <c r="G146" s="154"/>
    </row>
    <row r="147" spans="7:7" s="129" customFormat="1" x14ac:dyDescent="0.35">
      <c r="G147" s="154"/>
    </row>
    <row r="148" spans="7:7" s="129" customFormat="1" x14ac:dyDescent="0.35">
      <c r="G148" s="154"/>
    </row>
    <row r="149" spans="7:7" s="129" customFormat="1" x14ac:dyDescent="0.35">
      <c r="G149" s="154"/>
    </row>
    <row r="150" spans="7:7" s="129" customFormat="1" x14ac:dyDescent="0.35">
      <c r="G150" s="154"/>
    </row>
    <row r="151" spans="7:7" s="129" customFormat="1" x14ac:dyDescent="0.35">
      <c r="G151" s="154"/>
    </row>
    <row r="152" spans="7:7" s="129" customFormat="1" x14ac:dyDescent="0.35">
      <c r="G152" s="154"/>
    </row>
    <row r="153" spans="7:7" s="129" customFormat="1" x14ac:dyDescent="0.35">
      <c r="G153" s="154"/>
    </row>
    <row r="154" spans="7:7" s="129" customFormat="1" x14ac:dyDescent="0.35">
      <c r="G154" s="154"/>
    </row>
    <row r="155" spans="7:7" s="129" customFormat="1" x14ac:dyDescent="0.35">
      <c r="G155" s="154"/>
    </row>
    <row r="156" spans="7:7" s="129" customFormat="1" x14ac:dyDescent="0.35">
      <c r="G156" s="154"/>
    </row>
    <row r="157" spans="7:7" s="129" customFormat="1" x14ac:dyDescent="0.35">
      <c r="G157" s="154"/>
    </row>
    <row r="158" spans="7:7" s="129" customFormat="1" x14ac:dyDescent="0.35">
      <c r="G158" s="154"/>
    </row>
    <row r="159" spans="7:7" s="129" customFormat="1" x14ac:dyDescent="0.35">
      <c r="G159" s="154"/>
    </row>
    <row r="160" spans="7:7" s="129" customFormat="1" x14ac:dyDescent="0.35">
      <c r="G160" s="154"/>
    </row>
    <row r="161" spans="7:7" s="129" customFormat="1" x14ac:dyDescent="0.35">
      <c r="G161" s="154"/>
    </row>
    <row r="162" spans="7:7" s="129" customFormat="1" x14ac:dyDescent="0.35">
      <c r="G162" s="154"/>
    </row>
    <row r="163" spans="7:7" s="129" customFormat="1" x14ac:dyDescent="0.35">
      <c r="G163" s="154"/>
    </row>
    <row r="164" spans="7:7" s="129" customFormat="1" x14ac:dyDescent="0.35">
      <c r="G164" s="154"/>
    </row>
    <row r="165" spans="7:7" s="129" customFormat="1" x14ac:dyDescent="0.35">
      <c r="G165" s="154"/>
    </row>
    <row r="166" spans="7:7" s="129" customFormat="1" x14ac:dyDescent="0.35">
      <c r="G166" s="154"/>
    </row>
    <row r="167" spans="7:7" s="129" customFormat="1" x14ac:dyDescent="0.35">
      <c r="G167" s="154"/>
    </row>
    <row r="168" spans="7:7" s="129" customFormat="1" x14ac:dyDescent="0.35">
      <c r="G168" s="154"/>
    </row>
    <row r="169" spans="7:7" s="129" customFormat="1" x14ac:dyDescent="0.35">
      <c r="G169" s="154"/>
    </row>
    <row r="170" spans="7:7" s="129" customFormat="1" x14ac:dyDescent="0.35">
      <c r="G170" s="154"/>
    </row>
    <row r="171" spans="7:7" s="129" customFormat="1" x14ac:dyDescent="0.35">
      <c r="G171" s="154"/>
    </row>
    <row r="172" spans="7:7" s="129" customFormat="1" x14ac:dyDescent="0.35">
      <c r="G172" s="154"/>
    </row>
    <row r="173" spans="7:7" s="129" customFormat="1" x14ac:dyDescent="0.35">
      <c r="G173" s="154"/>
    </row>
    <row r="174" spans="7:7" s="129" customFormat="1" x14ac:dyDescent="0.35">
      <c r="G174" s="154"/>
    </row>
  </sheetData>
  <protectedRanges>
    <protectedRange sqref="B18:F19 B25:F26 B32:F33 B39:F40 B11:F12 B46:F47 B53:F54 B67:F68 B74:F75 B81:F82" name="Tab 12"/>
  </protectedRanges>
  <mergeCells count="5">
    <mergeCell ref="A2:G2"/>
    <mergeCell ref="A3:G3"/>
    <mergeCell ref="A4:G4"/>
    <mergeCell ref="A5:G5"/>
    <mergeCell ref="A1:G1"/>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24F367-BBC4-4059-AFE6-75830B9195A3}">
  <dimension ref="A1:C24"/>
  <sheetViews>
    <sheetView tabSelected="1" zoomScaleNormal="100" workbookViewId="0"/>
  </sheetViews>
  <sheetFormatPr defaultRowHeight="12.5" x14ac:dyDescent="0.25"/>
  <cols>
    <col min="2" max="2" width="29.26953125" bestFit="1" customWidth="1"/>
    <col min="3" max="3" width="190.1796875" customWidth="1"/>
  </cols>
  <sheetData>
    <row r="1" spans="1:3" ht="17.5" x14ac:dyDescent="0.35">
      <c r="A1" s="32"/>
      <c r="B1" s="390" t="s">
        <v>1758</v>
      </c>
      <c r="C1" s="390"/>
    </row>
    <row r="2" spans="1:3" ht="17.5" x14ac:dyDescent="0.35">
      <c r="B2" s="390" t="s">
        <v>1512</v>
      </c>
      <c r="C2" s="390"/>
    </row>
    <row r="3" spans="1:3" ht="17.5" x14ac:dyDescent="0.35">
      <c r="B3" s="391" t="s">
        <v>1741</v>
      </c>
      <c r="C3" s="391"/>
    </row>
    <row r="4" spans="1:3" ht="13" thickBot="1" x14ac:dyDescent="0.3"/>
    <row r="5" spans="1:3" x14ac:dyDescent="0.25">
      <c r="B5" s="386" t="s">
        <v>1741</v>
      </c>
      <c r="C5" s="387"/>
    </row>
    <row r="6" spans="1:3" x14ac:dyDescent="0.25">
      <c r="B6" s="388"/>
      <c r="C6" s="389"/>
    </row>
    <row r="7" spans="1:3" x14ac:dyDescent="0.25">
      <c r="B7" s="388"/>
      <c r="C7" s="389"/>
    </row>
    <row r="8" spans="1:3" ht="28" x14ac:dyDescent="0.25">
      <c r="B8" s="270"/>
      <c r="C8" s="271"/>
    </row>
    <row r="9" spans="1:3" ht="14" x14ac:dyDescent="0.3">
      <c r="B9" s="267" t="s">
        <v>1742</v>
      </c>
      <c r="C9" s="268" t="s">
        <v>1743</v>
      </c>
    </row>
    <row r="10" spans="1:3" x14ac:dyDescent="0.25">
      <c r="B10" s="280" t="s">
        <v>1741</v>
      </c>
      <c r="C10" s="285" t="s">
        <v>1776</v>
      </c>
    </row>
    <row r="11" spans="1:3" x14ac:dyDescent="0.25">
      <c r="B11" s="284" t="s">
        <v>1799</v>
      </c>
      <c r="C11" s="285" t="s">
        <v>1820</v>
      </c>
    </row>
    <row r="12" spans="1:3" x14ac:dyDescent="0.25">
      <c r="B12" s="280" t="s">
        <v>1744</v>
      </c>
      <c r="C12" s="285" t="s">
        <v>1757</v>
      </c>
    </row>
    <row r="13" spans="1:3" ht="25" x14ac:dyDescent="0.25">
      <c r="B13" s="280" t="s">
        <v>1745</v>
      </c>
      <c r="C13" s="283" t="s">
        <v>1827</v>
      </c>
    </row>
    <row r="14" spans="1:3" x14ac:dyDescent="0.25">
      <c r="B14" s="280" t="s">
        <v>1746</v>
      </c>
      <c r="C14" s="285" t="s">
        <v>1821</v>
      </c>
    </row>
    <row r="15" spans="1:3" ht="25" x14ac:dyDescent="0.25">
      <c r="B15" s="280" t="s">
        <v>1747</v>
      </c>
      <c r="C15" s="281" t="s">
        <v>1828</v>
      </c>
    </row>
    <row r="16" spans="1:3" ht="25" x14ac:dyDescent="0.25">
      <c r="B16" s="280" t="s">
        <v>1748</v>
      </c>
      <c r="C16" s="285" t="s">
        <v>1822</v>
      </c>
    </row>
    <row r="17" spans="2:3" ht="25" x14ac:dyDescent="0.25">
      <c r="B17" s="280" t="s">
        <v>1749</v>
      </c>
      <c r="C17" s="285" t="s">
        <v>1823</v>
      </c>
    </row>
    <row r="18" spans="2:3" ht="37.5" x14ac:dyDescent="0.25">
      <c r="B18" s="284" t="s">
        <v>1750</v>
      </c>
      <c r="C18" s="285" t="s">
        <v>1824</v>
      </c>
    </row>
    <row r="19" spans="2:3" ht="25" x14ac:dyDescent="0.25">
      <c r="B19" s="284" t="s">
        <v>1751</v>
      </c>
      <c r="C19" s="281" t="s">
        <v>1825</v>
      </c>
    </row>
    <row r="20" spans="2:3" x14ac:dyDescent="0.25">
      <c r="B20" s="280" t="s">
        <v>1752</v>
      </c>
      <c r="C20" s="281" t="s">
        <v>1826</v>
      </c>
    </row>
    <row r="21" spans="2:3" ht="25" x14ac:dyDescent="0.25">
      <c r="B21" s="280" t="s">
        <v>1753</v>
      </c>
      <c r="C21" s="281" t="s">
        <v>1756</v>
      </c>
    </row>
    <row r="22" spans="2:3" ht="37.5" x14ac:dyDescent="0.25">
      <c r="B22" s="280" t="s">
        <v>1754</v>
      </c>
      <c r="C22" s="281" t="s">
        <v>1861</v>
      </c>
    </row>
    <row r="23" spans="2:3" ht="62.5" x14ac:dyDescent="0.25">
      <c r="B23" s="280" t="s">
        <v>1786</v>
      </c>
      <c r="C23" s="281" t="s">
        <v>1829</v>
      </c>
    </row>
    <row r="24" spans="2:3" ht="38" thickBot="1" x14ac:dyDescent="0.3">
      <c r="B24" s="286" t="s">
        <v>1755</v>
      </c>
      <c r="C24" s="287" t="s">
        <v>1830</v>
      </c>
    </row>
  </sheetData>
  <mergeCells count="4">
    <mergeCell ref="B5:C7"/>
    <mergeCell ref="B1:C1"/>
    <mergeCell ref="B2:C2"/>
    <mergeCell ref="B3:C3"/>
  </mergeCells>
  <conditionalFormatting sqref="B10:B24">
    <cfRule type="duplicateValues" dxfId="12" priority="1"/>
  </conditionalFormatting>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047094-D4B1-48E5-AF32-8C3F21BAB19C}">
  <dimension ref="B1:C151"/>
  <sheetViews>
    <sheetView zoomScaleNormal="100" workbookViewId="0"/>
  </sheetViews>
  <sheetFormatPr defaultRowHeight="12.5" x14ac:dyDescent="0.25"/>
  <cols>
    <col min="2" max="2" width="45.54296875" bestFit="1" customWidth="1"/>
    <col min="3" max="3" width="188.54296875" customWidth="1"/>
    <col min="4" max="7" width="8.7265625" customWidth="1"/>
  </cols>
  <sheetData>
    <row r="1" spans="2:3" ht="17.5" x14ac:dyDescent="0.35">
      <c r="B1" s="390" t="s">
        <v>1758</v>
      </c>
      <c r="C1" s="390"/>
    </row>
    <row r="2" spans="2:3" ht="17.5" x14ac:dyDescent="0.35">
      <c r="B2" s="390" t="s">
        <v>1512</v>
      </c>
      <c r="C2" s="390"/>
    </row>
    <row r="3" spans="2:3" ht="18" thickBot="1" x14ac:dyDescent="0.4">
      <c r="B3" s="391" t="s">
        <v>1775</v>
      </c>
      <c r="C3" s="391"/>
    </row>
    <row r="4" spans="2:3" ht="12.65" customHeight="1" x14ac:dyDescent="0.25">
      <c r="B4" s="386" t="s">
        <v>1815</v>
      </c>
      <c r="C4" s="387"/>
    </row>
    <row r="5" spans="2:3" ht="12.65" customHeight="1" x14ac:dyDescent="0.25">
      <c r="B5" s="388"/>
      <c r="C5" s="389"/>
    </row>
    <row r="6" spans="2:3" ht="12.65" customHeight="1" x14ac:dyDescent="0.25">
      <c r="B6" s="388"/>
      <c r="C6" s="389"/>
    </row>
    <row r="7" spans="2:3" ht="14.5" customHeight="1" x14ac:dyDescent="0.25">
      <c r="B7" s="270"/>
      <c r="C7" s="271"/>
    </row>
    <row r="8" spans="2:3" ht="14" x14ac:dyDescent="0.3">
      <c r="B8" s="267" t="s">
        <v>1665</v>
      </c>
      <c r="C8" s="268" t="s">
        <v>1666</v>
      </c>
    </row>
    <row r="9" spans="2:3" x14ac:dyDescent="0.25">
      <c r="B9" s="280" t="s">
        <v>1711</v>
      </c>
      <c r="C9" s="289" t="s">
        <v>1738</v>
      </c>
    </row>
    <row r="10" spans="2:3" x14ac:dyDescent="0.25">
      <c r="B10" s="280" t="s">
        <v>1712</v>
      </c>
      <c r="C10" s="289" t="s">
        <v>1739</v>
      </c>
    </row>
    <row r="11" spans="2:3" ht="25" x14ac:dyDescent="0.25">
      <c r="B11" s="280" t="s">
        <v>1699</v>
      </c>
      <c r="C11" s="289" t="s">
        <v>1831</v>
      </c>
    </row>
    <row r="12" spans="2:3" x14ac:dyDescent="0.25">
      <c r="B12" s="280" t="s">
        <v>1700</v>
      </c>
      <c r="C12" s="289" t="s">
        <v>1801</v>
      </c>
    </row>
    <row r="13" spans="2:3" x14ac:dyDescent="0.25">
      <c r="B13" s="280" t="s">
        <v>1701</v>
      </c>
      <c r="C13" s="289" t="s">
        <v>1802</v>
      </c>
    </row>
    <row r="14" spans="2:3" x14ac:dyDescent="0.25">
      <c r="B14" s="280" t="s">
        <v>1697</v>
      </c>
      <c r="C14" s="289" t="s">
        <v>1740</v>
      </c>
    </row>
    <row r="15" spans="2:3" ht="25" x14ac:dyDescent="0.25">
      <c r="B15" s="288" t="s">
        <v>1667</v>
      </c>
      <c r="C15" s="289" t="s">
        <v>1832</v>
      </c>
    </row>
    <row r="16" spans="2:3" ht="50" x14ac:dyDescent="0.25">
      <c r="B16" s="284" t="s">
        <v>1767</v>
      </c>
      <c r="C16" s="281" t="s">
        <v>1817</v>
      </c>
    </row>
    <row r="17" spans="2:3" x14ac:dyDescent="0.25">
      <c r="B17" s="288" t="s">
        <v>1684</v>
      </c>
      <c r="C17" s="289" t="s">
        <v>1668</v>
      </c>
    </row>
    <row r="18" spans="2:3" x14ac:dyDescent="0.25">
      <c r="B18" s="284" t="s">
        <v>1685</v>
      </c>
      <c r="C18" s="289" t="s">
        <v>1833</v>
      </c>
    </row>
    <row r="19" spans="2:3" x14ac:dyDescent="0.25">
      <c r="B19" s="284" t="s">
        <v>0</v>
      </c>
      <c r="C19" s="289" t="s">
        <v>1855</v>
      </c>
    </row>
    <row r="20" spans="2:3" ht="25" x14ac:dyDescent="0.25">
      <c r="B20" s="288" t="s">
        <v>1669</v>
      </c>
      <c r="C20" s="289" t="s">
        <v>1834</v>
      </c>
    </row>
    <row r="21" spans="2:3" x14ac:dyDescent="0.25">
      <c r="B21" s="280" t="s">
        <v>1694</v>
      </c>
      <c r="C21" s="281" t="s">
        <v>1777</v>
      </c>
    </row>
    <row r="22" spans="2:3" ht="25" x14ac:dyDescent="0.25">
      <c r="B22" s="288" t="s">
        <v>1670</v>
      </c>
      <c r="C22" s="281" t="s">
        <v>1835</v>
      </c>
    </row>
    <row r="23" spans="2:3" x14ac:dyDescent="0.25">
      <c r="B23" s="280" t="s">
        <v>193</v>
      </c>
      <c r="C23" s="289" t="s">
        <v>1728</v>
      </c>
    </row>
    <row r="24" spans="2:3" x14ac:dyDescent="0.25">
      <c r="B24" s="280" t="s">
        <v>1709</v>
      </c>
      <c r="C24" s="289" t="s">
        <v>1736</v>
      </c>
    </row>
    <row r="25" spans="2:3" x14ac:dyDescent="0.25">
      <c r="B25" s="280" t="s">
        <v>1710</v>
      </c>
      <c r="C25" s="289" t="s">
        <v>1737</v>
      </c>
    </row>
    <row r="26" spans="2:3" x14ac:dyDescent="0.25">
      <c r="B26" s="284" t="s">
        <v>1706</v>
      </c>
      <c r="C26" s="289" t="s">
        <v>1836</v>
      </c>
    </row>
    <row r="27" spans="2:3" x14ac:dyDescent="0.25">
      <c r="B27" s="288" t="s">
        <v>1672</v>
      </c>
      <c r="C27" s="289" t="s">
        <v>1673</v>
      </c>
    </row>
    <row r="28" spans="2:3" x14ac:dyDescent="0.25">
      <c r="B28" s="280" t="s">
        <v>1537</v>
      </c>
      <c r="C28" s="289" t="s">
        <v>1725</v>
      </c>
    </row>
    <row r="29" spans="2:3" x14ac:dyDescent="0.25">
      <c r="B29" s="280" t="s">
        <v>1690</v>
      </c>
      <c r="C29" s="289" t="s">
        <v>1803</v>
      </c>
    </row>
    <row r="30" spans="2:3" x14ac:dyDescent="0.25">
      <c r="B30" s="288" t="s">
        <v>1671</v>
      </c>
      <c r="C30" s="289" t="s">
        <v>1837</v>
      </c>
    </row>
    <row r="31" spans="2:3" x14ac:dyDescent="0.25">
      <c r="B31" s="280" t="s">
        <v>1696</v>
      </c>
      <c r="C31" s="281" t="s">
        <v>1856</v>
      </c>
    </row>
    <row r="32" spans="2:3" x14ac:dyDescent="0.25">
      <c r="B32" s="284" t="s">
        <v>1768</v>
      </c>
      <c r="C32" s="281" t="s">
        <v>1769</v>
      </c>
    </row>
    <row r="33" spans="2:3" x14ac:dyDescent="0.25">
      <c r="B33" s="284" t="s">
        <v>1563</v>
      </c>
      <c r="C33" s="289" t="s">
        <v>1686</v>
      </c>
    </row>
    <row r="34" spans="2:3" x14ac:dyDescent="0.25">
      <c r="B34" s="280" t="s">
        <v>1698</v>
      </c>
      <c r="C34" s="289" t="s">
        <v>1804</v>
      </c>
    </row>
    <row r="35" spans="2:3" ht="25.5" x14ac:dyDescent="0.25">
      <c r="B35" s="284" t="s">
        <v>1813</v>
      </c>
      <c r="C35" s="281" t="s">
        <v>1862</v>
      </c>
    </row>
    <row r="36" spans="2:3" x14ac:dyDescent="0.25">
      <c r="B36" s="280" t="s">
        <v>1695</v>
      </c>
      <c r="C36" s="281" t="s">
        <v>1732</v>
      </c>
    </row>
    <row r="37" spans="2:3" x14ac:dyDescent="0.25">
      <c r="B37" s="288" t="s">
        <v>1674</v>
      </c>
      <c r="C37" s="289" t="s">
        <v>1675</v>
      </c>
    </row>
    <row r="38" spans="2:3" x14ac:dyDescent="0.25">
      <c r="B38" s="284" t="s">
        <v>1859</v>
      </c>
      <c r="C38" s="289" t="s">
        <v>1838</v>
      </c>
    </row>
    <row r="39" spans="2:3" x14ac:dyDescent="0.25">
      <c r="B39" s="280" t="s">
        <v>3</v>
      </c>
      <c r="C39" s="281" t="s">
        <v>1818</v>
      </c>
    </row>
    <row r="40" spans="2:3" x14ac:dyDescent="0.25">
      <c r="B40" s="284" t="s">
        <v>1773</v>
      </c>
      <c r="C40" s="281" t="s">
        <v>1774</v>
      </c>
    </row>
    <row r="41" spans="2:3" x14ac:dyDescent="0.25">
      <c r="B41" s="280" t="s">
        <v>1707</v>
      </c>
      <c r="C41" s="289" t="s">
        <v>1734</v>
      </c>
    </row>
    <row r="42" spans="2:3" x14ac:dyDescent="0.25">
      <c r="B42" s="280" t="s">
        <v>1708</v>
      </c>
      <c r="C42" s="289" t="s">
        <v>1735</v>
      </c>
    </row>
    <row r="43" spans="2:3" x14ac:dyDescent="0.25">
      <c r="B43" s="284" t="s">
        <v>1687</v>
      </c>
      <c r="C43" s="289" t="s">
        <v>1839</v>
      </c>
    </row>
    <row r="44" spans="2:3" x14ac:dyDescent="0.25">
      <c r="B44" s="280" t="s">
        <v>1588</v>
      </c>
      <c r="C44" s="289" t="s">
        <v>1726</v>
      </c>
    </row>
    <row r="45" spans="2:3" x14ac:dyDescent="0.25">
      <c r="B45" s="280" t="s">
        <v>191</v>
      </c>
      <c r="C45" s="289" t="s">
        <v>1857</v>
      </c>
    </row>
    <row r="46" spans="2:3" ht="25" x14ac:dyDescent="0.25">
      <c r="B46" s="280" t="s">
        <v>1692</v>
      </c>
      <c r="C46" s="281" t="s">
        <v>1819</v>
      </c>
    </row>
    <row r="47" spans="2:3" x14ac:dyDescent="0.25">
      <c r="B47" s="280" t="s">
        <v>1589</v>
      </c>
      <c r="C47" s="289" t="s">
        <v>1858</v>
      </c>
    </row>
    <row r="48" spans="2:3" x14ac:dyDescent="0.25">
      <c r="B48" s="288" t="s">
        <v>1676</v>
      </c>
      <c r="C48" s="281" t="s">
        <v>1840</v>
      </c>
    </row>
    <row r="49" spans="2:3" x14ac:dyDescent="0.25">
      <c r="B49" s="288" t="s">
        <v>1677</v>
      </c>
      <c r="C49" s="289" t="s">
        <v>1841</v>
      </c>
    </row>
    <row r="50" spans="2:3" x14ac:dyDescent="0.25">
      <c r="B50" s="288" t="s">
        <v>1678</v>
      </c>
      <c r="C50" s="281" t="s">
        <v>1842</v>
      </c>
    </row>
    <row r="51" spans="2:3" ht="25" x14ac:dyDescent="0.25">
      <c r="B51" s="280" t="s">
        <v>1806</v>
      </c>
      <c r="C51" s="281" t="s">
        <v>1843</v>
      </c>
    </row>
    <row r="52" spans="2:3" x14ac:dyDescent="0.25">
      <c r="B52" s="280" t="s">
        <v>1702</v>
      </c>
      <c r="C52" s="289" t="s">
        <v>1805</v>
      </c>
    </row>
    <row r="53" spans="2:3" x14ac:dyDescent="0.25">
      <c r="B53" s="280" t="s">
        <v>1703</v>
      </c>
      <c r="C53" s="289" t="s">
        <v>1807</v>
      </c>
    </row>
    <row r="54" spans="2:3" x14ac:dyDescent="0.25">
      <c r="B54" s="280" t="s">
        <v>1691</v>
      </c>
      <c r="C54" s="281" t="s">
        <v>1770</v>
      </c>
    </row>
    <row r="55" spans="2:3" ht="12.65" customHeight="1" x14ac:dyDescent="0.25">
      <c r="B55" s="280" t="s">
        <v>1704</v>
      </c>
      <c r="C55" s="289" t="s">
        <v>1844</v>
      </c>
    </row>
    <row r="56" spans="2:3" ht="12.65" customHeight="1" x14ac:dyDescent="0.25">
      <c r="B56" s="280" t="s">
        <v>1693</v>
      </c>
      <c r="C56" s="289" t="s">
        <v>1731</v>
      </c>
    </row>
    <row r="57" spans="2:3" x14ac:dyDescent="0.25">
      <c r="B57" s="284" t="s">
        <v>1723</v>
      </c>
      <c r="C57" s="289" t="s">
        <v>1845</v>
      </c>
    </row>
    <row r="58" spans="2:3" x14ac:dyDescent="0.25">
      <c r="B58" s="284" t="s">
        <v>1766</v>
      </c>
      <c r="C58" s="289" t="s">
        <v>1679</v>
      </c>
    </row>
    <row r="59" spans="2:3" x14ac:dyDescent="0.25">
      <c r="B59" s="280" t="s">
        <v>4</v>
      </c>
      <c r="C59" s="289" t="s">
        <v>1733</v>
      </c>
    </row>
    <row r="60" spans="2:3" x14ac:dyDescent="0.25">
      <c r="B60" s="280" t="s">
        <v>1860</v>
      </c>
      <c r="C60" s="281" t="s">
        <v>1846</v>
      </c>
    </row>
    <row r="61" spans="2:3" x14ac:dyDescent="0.25">
      <c r="B61" s="284" t="s">
        <v>1688</v>
      </c>
      <c r="C61" s="289" t="s">
        <v>1689</v>
      </c>
    </row>
    <row r="62" spans="2:3" ht="25" x14ac:dyDescent="0.25">
      <c r="B62" s="284" t="s">
        <v>1680</v>
      </c>
      <c r="C62" s="281" t="s">
        <v>1847</v>
      </c>
    </row>
    <row r="63" spans="2:3" x14ac:dyDescent="0.25">
      <c r="B63" s="280" t="s">
        <v>202</v>
      </c>
      <c r="C63" s="289" t="s">
        <v>1848</v>
      </c>
    </row>
    <row r="64" spans="2:3" x14ac:dyDescent="0.25">
      <c r="B64" s="280" t="s">
        <v>1527</v>
      </c>
      <c r="C64" s="289" t="s">
        <v>1729</v>
      </c>
    </row>
    <row r="65" spans="2:3" ht="38" x14ac:dyDescent="0.25">
      <c r="B65" s="284" t="s">
        <v>1809</v>
      </c>
      <c r="C65" s="281" t="s">
        <v>1863</v>
      </c>
    </row>
    <row r="66" spans="2:3" ht="25" x14ac:dyDescent="0.25">
      <c r="B66" s="284" t="s">
        <v>1681</v>
      </c>
      <c r="C66" s="281" t="s">
        <v>1849</v>
      </c>
    </row>
    <row r="67" spans="2:3" x14ac:dyDescent="0.25">
      <c r="B67" s="284" t="s">
        <v>1529</v>
      </c>
      <c r="C67" s="289" t="s">
        <v>1682</v>
      </c>
    </row>
    <row r="68" spans="2:3" x14ac:dyDescent="0.25">
      <c r="B68" s="280" t="s">
        <v>1</v>
      </c>
      <c r="C68" s="289" t="s">
        <v>1730</v>
      </c>
    </row>
    <row r="69" spans="2:3" x14ac:dyDescent="0.25">
      <c r="B69" s="280" t="s">
        <v>192</v>
      </c>
      <c r="C69" s="289" t="s">
        <v>1727</v>
      </c>
    </row>
    <row r="70" spans="2:3" x14ac:dyDescent="0.25">
      <c r="B70" s="284" t="s">
        <v>1713</v>
      </c>
      <c r="C70" s="289" t="s">
        <v>1850</v>
      </c>
    </row>
    <row r="71" spans="2:3" ht="25" x14ac:dyDescent="0.25">
      <c r="B71" s="284" t="s">
        <v>1816</v>
      </c>
      <c r="C71" s="289" t="s">
        <v>1851</v>
      </c>
    </row>
    <row r="72" spans="2:3" ht="38.5" x14ac:dyDescent="0.25">
      <c r="B72" s="284" t="s">
        <v>1808</v>
      </c>
      <c r="C72" s="281" t="s">
        <v>1852</v>
      </c>
    </row>
    <row r="73" spans="2:3" x14ac:dyDescent="0.25">
      <c r="B73" s="280" t="s">
        <v>1705</v>
      </c>
      <c r="C73" s="289" t="s">
        <v>1854</v>
      </c>
    </row>
    <row r="74" spans="2:3" ht="13" thickBot="1" x14ac:dyDescent="0.3">
      <c r="B74" s="365" t="s">
        <v>1683</v>
      </c>
      <c r="C74" s="366" t="s">
        <v>1853</v>
      </c>
    </row>
    <row r="149" spans="3:3" ht="15.5" x14ac:dyDescent="0.35">
      <c r="C149" s="278"/>
    </row>
    <row r="151" spans="3:3" ht="15.5" x14ac:dyDescent="0.25">
      <c r="C151" s="279"/>
    </row>
  </sheetData>
  <mergeCells count="4">
    <mergeCell ref="B1:C1"/>
    <mergeCell ref="B2:C2"/>
    <mergeCell ref="B3:C3"/>
    <mergeCell ref="B4:C6"/>
  </mergeCells>
  <conditionalFormatting sqref="B35">
    <cfRule type="duplicateValues" dxfId="11" priority="1"/>
  </conditionalFormatting>
  <conditionalFormatting sqref="B36:B51 B9:B34">
    <cfRule type="duplicateValues" dxfId="10" priority="97"/>
  </conditionalFormatting>
  <conditionalFormatting sqref="B62">
    <cfRule type="duplicateValues" dxfId="9" priority="2"/>
  </conditionalFormatting>
  <conditionalFormatting sqref="B65">
    <cfRule type="duplicateValues" dxfId="8" priority="3"/>
  </conditionalFormatting>
  <conditionalFormatting sqref="B72">
    <cfRule type="duplicateValues" dxfId="7" priority="4"/>
  </conditionalFormatting>
  <conditionalFormatting sqref="B73:B74 B52:B61 B66:B71 B63:B64">
    <cfRule type="duplicateValues" dxfId="6" priority="5"/>
  </conditionalFormatting>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3F3660-89A7-44DA-A4BF-6577074C845B}">
  <sheetPr codeName="Sheet2"/>
  <dimension ref="A1:O490"/>
  <sheetViews>
    <sheetView zoomScaleNormal="100" workbookViewId="0"/>
  </sheetViews>
  <sheetFormatPr defaultColWidth="8.7265625" defaultRowHeight="12.5" x14ac:dyDescent="0.25"/>
  <cols>
    <col min="1" max="1" width="13.7265625" bestFit="1" customWidth="1"/>
    <col min="2" max="2" width="12" customWidth="1"/>
    <col min="3" max="4" width="17.453125" customWidth="1"/>
    <col min="5" max="5" width="58.7265625" customWidth="1"/>
    <col min="6" max="7" width="23" customWidth="1"/>
    <col min="8" max="8" width="22.453125" customWidth="1"/>
    <col min="11" max="11" width="17" customWidth="1"/>
    <col min="12" max="12" width="25.453125" customWidth="1"/>
    <col min="13" max="13" width="30.26953125" customWidth="1"/>
    <col min="14" max="14" width="52.81640625" customWidth="1"/>
  </cols>
  <sheetData>
    <row r="1" spans="1:15" ht="31.5" customHeight="1" thickBot="1" x14ac:dyDescent="0.55000000000000004">
      <c r="A1" s="277" t="s">
        <v>1724</v>
      </c>
      <c r="B1" s="2"/>
      <c r="C1" s="2"/>
      <c r="D1" s="2"/>
      <c r="E1" s="2"/>
      <c r="F1" s="2"/>
      <c r="G1" s="2"/>
      <c r="H1" s="2"/>
      <c r="I1" s="2"/>
      <c r="J1" s="2"/>
      <c r="K1" s="2"/>
      <c r="L1" s="2"/>
      <c r="M1" s="2"/>
      <c r="N1" s="2"/>
      <c r="O1" s="2"/>
    </row>
    <row r="2" spans="1:15" ht="45.75" customHeight="1" x14ac:dyDescent="0.65">
      <c r="A2" s="13" t="s">
        <v>187</v>
      </c>
      <c r="B2" s="14" t="s">
        <v>188</v>
      </c>
      <c r="C2" s="15" t="s">
        <v>189</v>
      </c>
      <c r="D2" s="15" t="s">
        <v>190</v>
      </c>
      <c r="E2" s="16" t="s">
        <v>191</v>
      </c>
      <c r="F2" s="16" t="s">
        <v>192</v>
      </c>
      <c r="G2" s="17"/>
      <c r="H2" s="17" t="s">
        <v>193</v>
      </c>
      <c r="K2" s="12" t="s">
        <v>194</v>
      </c>
      <c r="L2" s="12"/>
      <c r="M2" s="12"/>
      <c r="N2" s="12"/>
    </row>
    <row r="3" spans="1:15" ht="17.5" customHeight="1" x14ac:dyDescent="0.3">
      <c r="A3" s="194" t="s">
        <v>195</v>
      </c>
      <c r="B3" s="194" t="s">
        <v>196</v>
      </c>
      <c r="C3" s="196" t="s">
        <v>197</v>
      </c>
      <c r="D3" s="196" t="s">
        <v>198</v>
      </c>
      <c r="E3" s="197" t="s">
        <v>199</v>
      </c>
      <c r="F3" s="197" t="s">
        <v>200</v>
      </c>
      <c r="G3" s="197" t="str" cm="1">
        <f t="array" ref="G3">_xlfn.IFNA(_xlfn.SWITCH(F3,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"Ship"),H3)</f>
        <v>Expeditionary</v>
      </c>
      <c r="H3" s="197" t="s">
        <v>201</v>
      </c>
      <c r="K3" s="11" t="s">
        <v>202</v>
      </c>
      <c r="L3" s="11" t="s">
        <v>203</v>
      </c>
      <c r="M3" s="11" t="s">
        <v>2</v>
      </c>
      <c r="N3" s="11" t="s">
        <v>204</v>
      </c>
    </row>
    <row r="4" spans="1:15" ht="17.5" customHeight="1" x14ac:dyDescent="0.25">
      <c r="A4" s="194" t="s">
        <v>195</v>
      </c>
      <c r="B4" s="194" t="s">
        <v>196</v>
      </c>
      <c r="C4" s="196" t="s">
        <v>205</v>
      </c>
      <c r="D4" s="196" t="s">
        <v>206</v>
      </c>
      <c r="E4" s="197" t="s">
        <v>207</v>
      </c>
      <c r="F4" s="197" t="s">
        <v>200</v>
      </c>
      <c r="G4" s="197" t="str" cm="1">
        <f t="array" ref="G4">_xlfn.IFNA(_xlfn.SWITCH(F4,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"Ship"),H4)</f>
        <v>Expeditionary</v>
      </c>
      <c r="H4" s="197" t="s">
        <v>201</v>
      </c>
    </row>
    <row r="5" spans="1:15" ht="17.5" customHeight="1" x14ac:dyDescent="0.25">
      <c r="A5" s="194" t="s">
        <v>195</v>
      </c>
      <c r="B5" s="194" t="s">
        <v>196</v>
      </c>
      <c r="C5" s="196" t="s">
        <v>208</v>
      </c>
      <c r="D5" s="196" t="s">
        <v>209</v>
      </c>
      <c r="E5" s="197" t="s">
        <v>210</v>
      </c>
      <c r="F5" s="197" t="s">
        <v>200</v>
      </c>
      <c r="G5" s="197" t="str" cm="1">
        <f t="array" ref="G5">_xlfn.IFNA(_xlfn.SWITCH(F5,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"Ship"),H5)</f>
        <v>Expeditionary</v>
      </c>
      <c r="H5" s="197" t="s">
        <v>201</v>
      </c>
    </row>
    <row r="6" spans="1:15" ht="17.5" customHeight="1" x14ac:dyDescent="0.25">
      <c r="A6" s="194" t="s">
        <v>195</v>
      </c>
      <c r="B6" s="194" t="s">
        <v>196</v>
      </c>
      <c r="C6" s="196" t="s">
        <v>211</v>
      </c>
      <c r="D6" s="196" t="s">
        <v>212</v>
      </c>
      <c r="E6" s="197" t="s">
        <v>213</v>
      </c>
      <c r="F6" s="197" t="s">
        <v>200</v>
      </c>
      <c r="G6" s="197" t="str" cm="1">
        <f t="array" ref="G6">_xlfn.IFNA(_xlfn.SWITCH(F6,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"Ship"),H6)</f>
        <v>Expeditionary</v>
      </c>
      <c r="H6" s="197" t="s">
        <v>157</v>
      </c>
    </row>
    <row r="7" spans="1:15" ht="17.5" customHeight="1" x14ac:dyDescent="0.25">
      <c r="A7" s="194" t="s">
        <v>195</v>
      </c>
      <c r="B7" s="194" t="s">
        <v>196</v>
      </c>
      <c r="C7" s="196" t="s">
        <v>214</v>
      </c>
      <c r="D7" s="196" t="s">
        <v>215</v>
      </c>
      <c r="E7" s="197" t="s">
        <v>216</v>
      </c>
      <c r="F7" s="197" t="s">
        <v>200</v>
      </c>
      <c r="G7" s="197" t="str" cm="1">
        <f t="array" ref="G7">_xlfn.IFNA(_xlfn.SWITCH(F7,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"Ship"),H7)</f>
        <v>Expeditionary</v>
      </c>
      <c r="H7" s="197" t="s">
        <v>201</v>
      </c>
    </row>
    <row r="8" spans="1:15" ht="17.5" customHeight="1" x14ac:dyDescent="0.25">
      <c r="A8" s="194" t="s">
        <v>195</v>
      </c>
      <c r="B8" s="194" t="s">
        <v>196</v>
      </c>
      <c r="C8" s="196" t="s">
        <v>217</v>
      </c>
      <c r="D8" s="196" t="s">
        <v>218</v>
      </c>
      <c r="E8" s="197" t="s">
        <v>219</v>
      </c>
      <c r="F8" s="197" t="s">
        <v>200</v>
      </c>
      <c r="G8" s="197" t="str" cm="1">
        <f t="array" ref="G8">_xlfn.IFNA(_xlfn.SWITCH(F8,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"Ship"),H8)</f>
        <v>Expeditionary</v>
      </c>
      <c r="H8" s="197" t="s">
        <v>201</v>
      </c>
    </row>
    <row r="9" spans="1:15" ht="17.5" customHeight="1" x14ac:dyDescent="0.25">
      <c r="A9" s="194" t="s">
        <v>195</v>
      </c>
      <c r="B9" s="194" t="s">
        <v>196</v>
      </c>
      <c r="C9" s="196" t="s">
        <v>220</v>
      </c>
      <c r="D9" s="196" t="s">
        <v>221</v>
      </c>
      <c r="E9" s="197" t="s">
        <v>222</v>
      </c>
      <c r="F9" s="197" t="s">
        <v>200</v>
      </c>
      <c r="G9" s="197" t="str" cm="1">
        <f t="array" ref="G9">_xlfn.IFNA(_xlfn.SWITCH(F9,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"Ship"),H9)</f>
        <v>Expeditionary</v>
      </c>
      <c r="H9" s="197" t="s">
        <v>201</v>
      </c>
    </row>
    <row r="10" spans="1:15" ht="17.5" customHeight="1" x14ac:dyDescent="0.25">
      <c r="A10" s="194" t="s">
        <v>195</v>
      </c>
      <c r="B10" s="194" t="s">
        <v>196</v>
      </c>
      <c r="C10" s="196" t="s">
        <v>223</v>
      </c>
      <c r="D10" s="196" t="s">
        <v>224</v>
      </c>
      <c r="E10" s="197" t="s">
        <v>225</v>
      </c>
      <c r="F10" s="197" t="s">
        <v>200</v>
      </c>
      <c r="G10" s="197" t="str" cm="1">
        <f t="array" ref="G10">_xlfn.IFNA(_xlfn.SWITCH(F10,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"Ship"),H10)</f>
        <v>Expeditionary</v>
      </c>
      <c r="H10" s="197" t="s">
        <v>149</v>
      </c>
    </row>
    <row r="11" spans="1:15" ht="17.5" customHeight="1" x14ac:dyDescent="0.25">
      <c r="A11" s="194" t="s">
        <v>195</v>
      </c>
      <c r="B11" s="194" t="s">
        <v>196</v>
      </c>
      <c r="C11" s="196" t="s">
        <v>226</v>
      </c>
      <c r="D11" s="196" t="s">
        <v>227</v>
      </c>
      <c r="E11" s="197" t="s">
        <v>228</v>
      </c>
      <c r="F11" s="197" t="s">
        <v>200</v>
      </c>
      <c r="G11" s="197" t="str" cm="1">
        <f t="array" ref="G11">_xlfn.IFNA(_xlfn.SWITCH(F11,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"Ship"),H11)</f>
        <v>Expeditionary</v>
      </c>
      <c r="H11" s="197" t="s">
        <v>201</v>
      </c>
    </row>
    <row r="12" spans="1:15" ht="17.5" customHeight="1" x14ac:dyDescent="0.25">
      <c r="A12" s="194" t="s">
        <v>195</v>
      </c>
      <c r="B12" s="194" t="s">
        <v>196</v>
      </c>
      <c r="C12" s="196" t="s">
        <v>229</v>
      </c>
      <c r="D12" s="196" t="s">
        <v>230</v>
      </c>
      <c r="E12" s="197" t="s">
        <v>231</v>
      </c>
      <c r="F12" s="197" t="s">
        <v>200</v>
      </c>
      <c r="G12" s="197" t="str" cm="1">
        <f t="array" ref="G12">_xlfn.IFNA(_xlfn.SWITCH(F12,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"Ship"),H12)</f>
        <v>Expeditionary</v>
      </c>
      <c r="H12" s="197" t="s">
        <v>201</v>
      </c>
    </row>
    <row r="13" spans="1:15" ht="17.5" customHeight="1" x14ac:dyDescent="0.25">
      <c r="A13" s="194" t="s">
        <v>195</v>
      </c>
      <c r="B13" s="194" t="s">
        <v>196</v>
      </c>
      <c r="C13" s="196" t="s">
        <v>232</v>
      </c>
      <c r="D13" s="196" t="s">
        <v>233</v>
      </c>
      <c r="E13" s="197" t="s">
        <v>234</v>
      </c>
      <c r="F13" s="197" t="s">
        <v>200</v>
      </c>
      <c r="G13" s="197" t="str" cm="1">
        <f t="array" ref="G13">_xlfn.IFNA(_xlfn.SWITCH(F13,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"Ship"),H13)</f>
        <v>Expeditionary</v>
      </c>
      <c r="H13" s="197" t="s">
        <v>201</v>
      </c>
    </row>
    <row r="14" spans="1:15" ht="17.5" customHeight="1" x14ac:dyDescent="0.25">
      <c r="A14" s="194" t="s">
        <v>235</v>
      </c>
      <c r="B14" s="194" t="s">
        <v>236</v>
      </c>
      <c r="C14" s="196" t="s">
        <v>237</v>
      </c>
      <c r="D14" s="196" t="s">
        <v>238</v>
      </c>
      <c r="E14" s="197" t="s">
        <v>239</v>
      </c>
      <c r="F14" s="197" t="s">
        <v>240</v>
      </c>
      <c r="G14" s="197" t="str" cm="1">
        <f t="array" ref="G14">_xlfn.IFNA(_xlfn.SWITCH(F14,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"Ship"),H14)</f>
        <v>MD</v>
      </c>
      <c r="H14" s="197" t="s">
        <v>241</v>
      </c>
    </row>
    <row r="15" spans="1:15" ht="17.5" customHeight="1" x14ac:dyDescent="0.25">
      <c r="A15" s="194" t="s">
        <v>235</v>
      </c>
      <c r="B15" s="194" t="s">
        <v>236</v>
      </c>
      <c r="C15" s="196" t="s">
        <v>242</v>
      </c>
      <c r="D15" s="196" t="s">
        <v>243</v>
      </c>
      <c r="E15" s="197" t="s">
        <v>244</v>
      </c>
      <c r="F15" s="197" t="s">
        <v>240</v>
      </c>
      <c r="G15" s="197" t="str" cm="1">
        <f t="array" ref="G15">_xlfn.IFNA(_xlfn.SWITCH(F15,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"Ship"),H15)</f>
        <v>MD</v>
      </c>
      <c r="H15" s="197" t="s">
        <v>241</v>
      </c>
    </row>
    <row r="16" spans="1:15" ht="17.5" customHeight="1" x14ac:dyDescent="0.25">
      <c r="A16" s="194" t="s">
        <v>195</v>
      </c>
      <c r="B16" s="194" t="s">
        <v>196</v>
      </c>
      <c r="C16" s="196" t="s">
        <v>245</v>
      </c>
      <c r="D16" s="196" t="s">
        <v>246</v>
      </c>
      <c r="E16" s="20" t="s">
        <v>247</v>
      </c>
      <c r="F16" s="197" t="s">
        <v>248</v>
      </c>
      <c r="G16" s="197" t="str" cm="1">
        <f t="array" ref="G16">_xlfn.IFNA(_xlfn.SWITCH(F16,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"Ship"),H16)</f>
        <v>Virtual</v>
      </c>
      <c r="H16" s="197" t="s">
        <v>248</v>
      </c>
    </row>
    <row r="17" spans="1:8" ht="17.5" customHeight="1" x14ac:dyDescent="0.25">
      <c r="A17" s="194" t="s">
        <v>195</v>
      </c>
      <c r="B17" s="194" t="s">
        <v>196</v>
      </c>
      <c r="C17" s="196" t="s">
        <v>249</v>
      </c>
      <c r="D17" s="196" t="s">
        <v>250</v>
      </c>
      <c r="E17" s="20" t="s">
        <v>251</v>
      </c>
      <c r="F17" s="197" t="s">
        <v>248</v>
      </c>
      <c r="G17" s="197" t="str" cm="1">
        <f t="array" ref="G17">_xlfn.IFNA(_xlfn.SWITCH(F17,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"Ship"),H17)</f>
        <v>Virtual</v>
      </c>
      <c r="H17" s="197" t="s">
        <v>248</v>
      </c>
    </row>
    <row r="18" spans="1:8" ht="17.5" customHeight="1" x14ac:dyDescent="0.25">
      <c r="A18" s="194" t="s">
        <v>195</v>
      </c>
      <c r="B18" s="194" t="s">
        <v>196</v>
      </c>
      <c r="C18" s="196" t="s">
        <v>252</v>
      </c>
      <c r="D18" s="196" t="s">
        <v>253</v>
      </c>
      <c r="E18" s="20" t="s">
        <v>254</v>
      </c>
      <c r="F18" s="197" t="s">
        <v>248</v>
      </c>
      <c r="G18" s="197" t="str" cm="1">
        <f t="array" ref="G18">_xlfn.IFNA(_xlfn.SWITCH(F18,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"Ship"),H18)</f>
        <v>Virtual</v>
      </c>
      <c r="H18" s="197" t="s">
        <v>248</v>
      </c>
    </row>
    <row r="19" spans="1:8" ht="17.5" customHeight="1" x14ac:dyDescent="0.25">
      <c r="A19" s="194" t="s">
        <v>195</v>
      </c>
      <c r="B19" s="194" t="s">
        <v>196</v>
      </c>
      <c r="C19" s="196" t="s">
        <v>255</v>
      </c>
      <c r="D19" s="196" t="s">
        <v>256</v>
      </c>
      <c r="E19" s="20" t="s">
        <v>257</v>
      </c>
      <c r="F19" s="197" t="s">
        <v>248</v>
      </c>
      <c r="G19" s="197" t="str" cm="1">
        <f t="array" ref="G19">_xlfn.IFNA(_xlfn.SWITCH(F19,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"Ship"),H19)</f>
        <v>Virtual</v>
      </c>
      <c r="H19" s="197" t="s">
        <v>248</v>
      </c>
    </row>
    <row r="20" spans="1:8" ht="17.5" customHeight="1" x14ac:dyDescent="0.25">
      <c r="A20" s="194" t="s">
        <v>195</v>
      </c>
      <c r="B20" s="194" t="s">
        <v>196</v>
      </c>
      <c r="C20" s="196" t="s">
        <v>258</v>
      </c>
      <c r="D20" s="196" t="s">
        <v>259</v>
      </c>
      <c r="E20" s="197" t="s">
        <v>260</v>
      </c>
      <c r="F20" s="197" t="s">
        <v>248</v>
      </c>
      <c r="G20" s="197" t="str" cm="1">
        <f t="array" ref="G20">_xlfn.IFNA(_xlfn.SWITCH(F20,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"Ship"),H20)</f>
        <v>Virtual</v>
      </c>
      <c r="H20" s="197" t="s">
        <v>248</v>
      </c>
    </row>
    <row r="21" spans="1:8" ht="17.5" customHeight="1" x14ac:dyDescent="0.25">
      <c r="A21" s="194" t="s">
        <v>195</v>
      </c>
      <c r="B21" s="194" t="s">
        <v>196</v>
      </c>
      <c r="C21" s="196" t="s">
        <v>261</v>
      </c>
      <c r="D21" s="196" t="s">
        <v>262</v>
      </c>
      <c r="E21" s="197" t="s">
        <v>263</v>
      </c>
      <c r="F21" s="197" t="s">
        <v>248</v>
      </c>
      <c r="G21" s="197" t="str" cm="1">
        <f t="array" ref="G21">_xlfn.IFNA(_xlfn.SWITCH(F21,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"Ship"),H21)</f>
        <v>Virtual</v>
      </c>
      <c r="H21" s="197" t="s">
        <v>248</v>
      </c>
    </row>
    <row r="22" spans="1:8" ht="17.5" customHeight="1" x14ac:dyDescent="0.25">
      <c r="A22" s="194" t="s">
        <v>195</v>
      </c>
      <c r="B22" s="194" t="s">
        <v>196</v>
      </c>
      <c r="C22" s="196" t="s">
        <v>264</v>
      </c>
      <c r="D22" s="196" t="s">
        <v>265</v>
      </c>
      <c r="E22" s="197" t="s">
        <v>266</v>
      </c>
      <c r="F22" s="197" t="s">
        <v>248</v>
      </c>
      <c r="G22" s="197" t="str" cm="1">
        <f t="array" ref="G22">_xlfn.IFNA(_xlfn.SWITCH(F22,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"Ship"),H22)</f>
        <v>Virtual</v>
      </c>
      <c r="H22" s="197" t="s">
        <v>248</v>
      </c>
    </row>
    <row r="23" spans="1:8" ht="17.5" customHeight="1" x14ac:dyDescent="0.25">
      <c r="A23" s="194" t="s">
        <v>195</v>
      </c>
      <c r="B23" s="194" t="s">
        <v>196</v>
      </c>
      <c r="C23" s="196" t="s">
        <v>267</v>
      </c>
      <c r="D23" s="196" t="s">
        <v>268</v>
      </c>
      <c r="E23" s="20" t="s">
        <v>269</v>
      </c>
      <c r="F23" s="197" t="s">
        <v>248</v>
      </c>
      <c r="G23" s="197" t="str" cm="1">
        <f t="array" ref="G23">_xlfn.IFNA(_xlfn.SWITCH(F23,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"Ship"),H23)</f>
        <v>Virtual</v>
      </c>
      <c r="H23" s="197" t="s">
        <v>248</v>
      </c>
    </row>
    <row r="24" spans="1:8" ht="17.5" customHeight="1" x14ac:dyDescent="0.25">
      <c r="A24" s="194" t="s">
        <v>195</v>
      </c>
      <c r="B24" s="194" t="s">
        <v>196</v>
      </c>
      <c r="C24" s="196" t="s">
        <v>270</v>
      </c>
      <c r="D24" s="196" t="s">
        <v>271</v>
      </c>
      <c r="E24" s="198" t="s">
        <v>272</v>
      </c>
      <c r="F24" s="197" t="s">
        <v>248</v>
      </c>
      <c r="G24" s="197" t="str" cm="1">
        <f t="array" ref="G24">_xlfn.IFNA(_xlfn.SWITCH(F24,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"Ship"),H24)</f>
        <v>Virtual</v>
      </c>
      <c r="H24" s="197" t="s">
        <v>248</v>
      </c>
    </row>
    <row r="25" spans="1:8" ht="17.5" customHeight="1" x14ac:dyDescent="0.25">
      <c r="A25" s="194" t="s">
        <v>195</v>
      </c>
      <c r="B25" s="194" t="s">
        <v>196</v>
      </c>
      <c r="C25" s="196" t="s">
        <v>273</v>
      </c>
      <c r="D25" s="196" t="s">
        <v>274</v>
      </c>
      <c r="E25" s="20" t="s">
        <v>275</v>
      </c>
      <c r="F25" s="197" t="s">
        <v>248</v>
      </c>
      <c r="G25" s="197" t="str" cm="1">
        <f t="array" ref="G25">_xlfn.IFNA(_xlfn.SWITCH(F25,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"Ship"),H25)</f>
        <v>Virtual</v>
      </c>
      <c r="H25" s="197" t="s">
        <v>248</v>
      </c>
    </row>
    <row r="26" spans="1:8" ht="17.5" customHeight="1" x14ac:dyDescent="0.25">
      <c r="A26" s="194" t="s">
        <v>195</v>
      </c>
      <c r="B26" s="194" t="s">
        <v>196</v>
      </c>
      <c r="C26" s="196" t="s">
        <v>276</v>
      </c>
      <c r="D26" s="196" t="s">
        <v>277</v>
      </c>
      <c r="E26" s="20" t="s">
        <v>278</v>
      </c>
      <c r="F26" s="197" t="s">
        <v>248</v>
      </c>
      <c r="G26" s="197" t="str" cm="1">
        <f t="array" ref="G26">_xlfn.IFNA(_xlfn.SWITCH(F26,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"Ship"),H26)</f>
        <v>Virtual</v>
      </c>
      <c r="H26" s="197" t="s">
        <v>248</v>
      </c>
    </row>
    <row r="27" spans="1:8" ht="17.5" customHeight="1" x14ac:dyDescent="0.25">
      <c r="A27" s="194" t="s">
        <v>195</v>
      </c>
      <c r="B27" s="194" t="s">
        <v>196</v>
      </c>
      <c r="C27" s="196" t="s">
        <v>279</v>
      </c>
      <c r="D27" s="196" t="s">
        <v>280</v>
      </c>
      <c r="E27" s="198" t="s">
        <v>281</v>
      </c>
      <c r="F27" s="197" t="s">
        <v>248</v>
      </c>
      <c r="G27" s="197" t="str" cm="1">
        <f t="array" ref="G27">_xlfn.IFNA(_xlfn.SWITCH(F27,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"Ship"),H27)</f>
        <v>Virtual</v>
      </c>
      <c r="H27" s="197" t="s">
        <v>248</v>
      </c>
    </row>
    <row r="28" spans="1:8" ht="17.5" customHeight="1" x14ac:dyDescent="0.25">
      <c r="A28" s="194" t="s">
        <v>195</v>
      </c>
      <c r="B28" s="194" t="s">
        <v>196</v>
      </c>
      <c r="C28" s="196" t="s">
        <v>282</v>
      </c>
      <c r="D28" s="196" t="s">
        <v>283</v>
      </c>
      <c r="E28" s="20" t="s">
        <v>284</v>
      </c>
      <c r="F28" s="197" t="s">
        <v>248</v>
      </c>
      <c r="G28" s="197" t="str" cm="1">
        <f t="array" ref="G28">_xlfn.IFNA(_xlfn.SWITCH(F28,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"Ship"),H28)</f>
        <v>Virtual</v>
      </c>
      <c r="H28" s="197" t="s">
        <v>248</v>
      </c>
    </row>
    <row r="29" spans="1:8" ht="17.5" customHeight="1" x14ac:dyDescent="0.25">
      <c r="A29" s="194" t="s">
        <v>195</v>
      </c>
      <c r="B29" s="194" t="s">
        <v>196</v>
      </c>
      <c r="C29" s="196" t="s">
        <v>285</v>
      </c>
      <c r="D29" s="196" t="s">
        <v>286</v>
      </c>
      <c r="E29" s="197" t="s">
        <v>287</v>
      </c>
      <c r="F29" s="197" t="s">
        <v>288</v>
      </c>
      <c r="G29" s="197" t="str" cm="1">
        <f t="array" ref="G29">_xlfn.IFNA(_xlfn.SWITCH(F29,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"Ship"),H29)</f>
        <v>United Arab Emirates</v>
      </c>
      <c r="H29" s="197" t="s">
        <v>179</v>
      </c>
    </row>
    <row r="30" spans="1:8" ht="17.5" customHeight="1" x14ac:dyDescent="0.25">
      <c r="A30" s="194" t="s">
        <v>195</v>
      </c>
      <c r="B30" s="194" t="s">
        <v>196</v>
      </c>
      <c r="C30" s="196" t="s">
        <v>289</v>
      </c>
      <c r="D30" s="196" t="s">
        <v>290</v>
      </c>
      <c r="E30" s="197" t="s">
        <v>291</v>
      </c>
      <c r="F30" s="197" t="s">
        <v>292</v>
      </c>
      <c r="G30" s="197" t="str" cm="1">
        <f t="array" ref="G30">_xlfn.IFNA(_xlfn.SWITCH(F30,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"Ship"),H30)</f>
        <v>OK</v>
      </c>
      <c r="H30" s="197" t="s">
        <v>241</v>
      </c>
    </row>
    <row r="31" spans="1:8" ht="17.5" customHeight="1" x14ac:dyDescent="0.25">
      <c r="A31" s="194" t="s">
        <v>293</v>
      </c>
      <c r="B31" s="194" t="s">
        <v>294</v>
      </c>
      <c r="C31" s="196" t="s">
        <v>295</v>
      </c>
      <c r="D31" s="196" t="s">
        <v>296</v>
      </c>
      <c r="E31" s="198" t="s">
        <v>297</v>
      </c>
      <c r="F31" s="197" t="s">
        <v>248</v>
      </c>
      <c r="G31" s="197" t="str" cm="1">
        <f t="array" ref="G31">_xlfn.IFNA(_xlfn.SWITCH(F31,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"Ship"),H31)</f>
        <v>Virtual</v>
      </c>
      <c r="H31" s="197" t="s">
        <v>248</v>
      </c>
    </row>
    <row r="32" spans="1:8" ht="17.5" customHeight="1" x14ac:dyDescent="0.25">
      <c r="A32" s="194" t="s">
        <v>235</v>
      </c>
      <c r="B32" s="194" t="s">
        <v>236</v>
      </c>
      <c r="C32" s="196" t="s">
        <v>298</v>
      </c>
      <c r="D32" s="196" t="s">
        <v>299</v>
      </c>
      <c r="E32" s="197" t="s">
        <v>300</v>
      </c>
      <c r="F32" s="197" t="s">
        <v>301</v>
      </c>
      <c r="G32" s="197" t="str" cm="1">
        <f t="array" ref="G32">_xlfn.IFNA(_xlfn.SWITCH(F32,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"Ship"),H32)</f>
        <v>AL</v>
      </c>
      <c r="H32" s="197" t="s">
        <v>241</v>
      </c>
    </row>
    <row r="33" spans="1:8" ht="17.5" customHeight="1" x14ac:dyDescent="0.25">
      <c r="A33" s="194" t="s">
        <v>293</v>
      </c>
      <c r="B33" s="194" t="s">
        <v>294</v>
      </c>
      <c r="C33" s="196" t="s">
        <v>302</v>
      </c>
      <c r="D33" s="196" t="s">
        <v>303</v>
      </c>
      <c r="E33" s="198" t="s">
        <v>304</v>
      </c>
      <c r="F33" s="197" t="s">
        <v>305</v>
      </c>
      <c r="G33" s="197" t="str" cm="1">
        <f t="array" ref="G33">_xlfn.IFNA(_xlfn.SWITCH(F33,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"Ship"),H33)</f>
        <v>MI</v>
      </c>
      <c r="H33" s="197" t="s">
        <v>241</v>
      </c>
    </row>
    <row r="34" spans="1:8" ht="17.5" customHeight="1" x14ac:dyDescent="0.25">
      <c r="A34" s="194" t="s">
        <v>293</v>
      </c>
      <c r="B34" s="194" t="s">
        <v>294</v>
      </c>
      <c r="C34" s="196" t="s">
        <v>306</v>
      </c>
      <c r="D34" s="196" t="s">
        <v>307</v>
      </c>
      <c r="E34" s="198" t="s">
        <v>308</v>
      </c>
      <c r="F34" s="197" t="s">
        <v>309</v>
      </c>
      <c r="G34" s="197" t="str" cm="1">
        <f t="array" ref="G34">_xlfn.IFNA(_xlfn.SWITCH(F34,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"Ship"),H34)</f>
        <v>DC</v>
      </c>
      <c r="H34" s="197" t="s">
        <v>241</v>
      </c>
    </row>
    <row r="35" spans="1:8" ht="17.5" customHeight="1" x14ac:dyDescent="0.25">
      <c r="A35" s="194" t="s">
        <v>235</v>
      </c>
      <c r="B35" s="194" t="s">
        <v>236</v>
      </c>
      <c r="C35" s="196" t="s">
        <v>310</v>
      </c>
      <c r="D35" s="196" t="s">
        <v>311</v>
      </c>
      <c r="E35" s="198" t="s">
        <v>312</v>
      </c>
      <c r="F35" s="197" t="s">
        <v>248</v>
      </c>
      <c r="G35" s="197" t="str" cm="1">
        <f t="array" ref="G35">_xlfn.IFNA(_xlfn.SWITCH(F35,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"Ship"),H35)</f>
        <v>Virtual</v>
      </c>
      <c r="H35" s="197" t="s">
        <v>248</v>
      </c>
    </row>
    <row r="36" spans="1:8" ht="17.5" customHeight="1" x14ac:dyDescent="0.25">
      <c r="A36" s="194" t="s">
        <v>235</v>
      </c>
      <c r="B36" s="194" t="s">
        <v>236</v>
      </c>
      <c r="C36" s="196" t="s">
        <v>313</v>
      </c>
      <c r="D36" s="196" t="s">
        <v>314</v>
      </c>
      <c r="E36" s="197" t="s">
        <v>315</v>
      </c>
      <c r="F36" s="197" t="s">
        <v>288</v>
      </c>
      <c r="G36" s="197" t="str" cm="1">
        <f t="array" ref="G36">_xlfn.IFNA(_xlfn.SWITCH(F36,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"Ship"),H36)</f>
        <v>Germany</v>
      </c>
      <c r="H36" s="197" t="s">
        <v>139</v>
      </c>
    </row>
    <row r="37" spans="1:8" ht="17.5" customHeight="1" x14ac:dyDescent="0.25">
      <c r="A37" s="194" t="s">
        <v>235</v>
      </c>
      <c r="B37" s="194" t="s">
        <v>236</v>
      </c>
      <c r="C37" s="196" t="s">
        <v>316</v>
      </c>
      <c r="D37" s="196" t="s">
        <v>317</v>
      </c>
      <c r="E37" s="197" t="s">
        <v>318</v>
      </c>
      <c r="F37" s="197" t="s">
        <v>288</v>
      </c>
      <c r="G37" s="197" t="str" cm="1">
        <f t="array" ref="G37">_xlfn.IFNA(_xlfn.SWITCH(F37,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"Ship"),H37)</f>
        <v>Republic of Korea</v>
      </c>
      <c r="H37" s="197" t="s">
        <v>1714</v>
      </c>
    </row>
    <row r="38" spans="1:8" ht="17.5" customHeight="1" x14ac:dyDescent="0.25">
      <c r="A38" s="194" t="s">
        <v>235</v>
      </c>
      <c r="B38" s="194" t="s">
        <v>236</v>
      </c>
      <c r="C38" s="196" t="s">
        <v>319</v>
      </c>
      <c r="D38" s="196" t="s">
        <v>320</v>
      </c>
      <c r="E38" s="197" t="s">
        <v>321</v>
      </c>
      <c r="F38" s="197" t="s">
        <v>309</v>
      </c>
      <c r="G38" s="197" t="str" cm="1">
        <f t="array" ref="G38">_xlfn.IFNA(_xlfn.SWITCH(F38,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"Ship"),H38)</f>
        <v>DC</v>
      </c>
      <c r="H38" s="197" t="s">
        <v>241</v>
      </c>
    </row>
    <row r="39" spans="1:8" ht="17.5" customHeight="1" x14ac:dyDescent="0.25">
      <c r="A39" s="194" t="s">
        <v>195</v>
      </c>
      <c r="B39" s="194" t="s">
        <v>196</v>
      </c>
      <c r="C39" s="196" t="s">
        <v>322</v>
      </c>
      <c r="D39" s="196" t="s">
        <v>323</v>
      </c>
      <c r="E39" s="198" t="s">
        <v>324</v>
      </c>
      <c r="F39" s="197" t="s">
        <v>325</v>
      </c>
      <c r="G39" s="197" t="str" cm="1">
        <f t="array" ref="G39">_xlfn.IFNA(_xlfn.SWITCH(F39,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"Ship"),H39)</f>
        <v>TN</v>
      </c>
      <c r="H39" s="197" t="s">
        <v>241</v>
      </c>
    </row>
    <row r="40" spans="1:8" ht="17.5" customHeight="1" x14ac:dyDescent="0.25">
      <c r="A40" s="194" t="s">
        <v>195</v>
      </c>
      <c r="B40" s="194" t="s">
        <v>196</v>
      </c>
      <c r="C40" s="196" t="s">
        <v>326</v>
      </c>
      <c r="D40" s="196" t="s">
        <v>327</v>
      </c>
      <c r="E40" s="197" t="s">
        <v>328</v>
      </c>
      <c r="F40" s="197" t="s">
        <v>288</v>
      </c>
      <c r="G40" s="197" t="str" cm="1">
        <f t="array" ref="G40">_xlfn.IFNA(_xlfn.SWITCH(F40,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"Ship"),H40)</f>
        <v>Italy</v>
      </c>
      <c r="H40" s="197" t="s">
        <v>151</v>
      </c>
    </row>
    <row r="41" spans="1:8" ht="17.5" customHeight="1" x14ac:dyDescent="0.25">
      <c r="A41" s="194" t="s">
        <v>195</v>
      </c>
      <c r="B41" s="194" t="s">
        <v>196</v>
      </c>
      <c r="C41" s="196" t="s">
        <v>329</v>
      </c>
      <c r="D41" s="196" t="s">
        <v>330</v>
      </c>
      <c r="E41" s="197" t="s">
        <v>331</v>
      </c>
      <c r="F41" s="197" t="s">
        <v>332</v>
      </c>
      <c r="G41" s="197" t="str" cm="1">
        <f t="array" ref="G41">_xlfn.IFNA(_xlfn.SWITCH(F41,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"Ship"),H41)</f>
        <v>LA</v>
      </c>
      <c r="H41" s="197" t="s">
        <v>241</v>
      </c>
    </row>
    <row r="42" spans="1:8" ht="17.5" customHeight="1" x14ac:dyDescent="0.25">
      <c r="A42" s="194" t="s">
        <v>195</v>
      </c>
      <c r="B42" s="194" t="s">
        <v>196</v>
      </c>
      <c r="C42" s="196" t="s">
        <v>333</v>
      </c>
      <c r="D42" s="196" t="s">
        <v>334</v>
      </c>
      <c r="E42" s="197" t="s">
        <v>335</v>
      </c>
      <c r="F42" s="197" t="s">
        <v>336</v>
      </c>
      <c r="G42" s="197" t="str" cm="1">
        <f t="array" ref="G42">_xlfn.IFNA(_xlfn.SWITCH(F42,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"Ship"),H42)</f>
        <v>CA</v>
      </c>
      <c r="H42" s="197" t="s">
        <v>241</v>
      </c>
    </row>
    <row r="43" spans="1:8" ht="17.5" customHeight="1" x14ac:dyDescent="0.25">
      <c r="A43" s="194" t="s">
        <v>195</v>
      </c>
      <c r="B43" s="194" t="s">
        <v>196</v>
      </c>
      <c r="C43" s="196" t="s">
        <v>337</v>
      </c>
      <c r="D43" s="196" t="s">
        <v>338</v>
      </c>
      <c r="E43" s="198" t="s">
        <v>339</v>
      </c>
      <c r="F43" s="197" t="s">
        <v>340</v>
      </c>
      <c r="G43" s="197" t="str" cm="1">
        <f t="array" ref="G43">_xlfn.IFNA(_xlfn.SWITCH(F43,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"Ship"),H43)</f>
        <v>HI</v>
      </c>
      <c r="H43" s="197" t="s">
        <v>241</v>
      </c>
    </row>
    <row r="44" spans="1:8" ht="17.5" customHeight="1" x14ac:dyDescent="0.25">
      <c r="A44" s="194" t="s">
        <v>235</v>
      </c>
      <c r="B44" s="194" t="s">
        <v>236</v>
      </c>
      <c r="C44" s="196" t="s">
        <v>341</v>
      </c>
      <c r="D44" s="196" t="s">
        <v>342</v>
      </c>
      <c r="E44" s="197" t="s">
        <v>343</v>
      </c>
      <c r="F44" s="197" t="s">
        <v>344</v>
      </c>
      <c r="G44" s="197" t="str" cm="1">
        <f t="array" ref="G44">_xlfn.IFNA(_xlfn.SWITCH(F44,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"Ship"),H44)</f>
        <v>KY</v>
      </c>
      <c r="H44" s="197" t="s">
        <v>241</v>
      </c>
    </row>
    <row r="45" spans="1:8" ht="17.5" customHeight="1" x14ac:dyDescent="0.25">
      <c r="A45" s="194" t="s">
        <v>195</v>
      </c>
      <c r="B45" s="194" t="s">
        <v>196</v>
      </c>
      <c r="C45" s="196" t="s">
        <v>345</v>
      </c>
      <c r="D45" s="196" t="s">
        <v>346</v>
      </c>
      <c r="E45" s="197" t="s">
        <v>347</v>
      </c>
      <c r="F45" s="197" t="s">
        <v>348</v>
      </c>
      <c r="G45" s="197" t="str" cm="1">
        <f t="array" ref="G45">_xlfn.IFNA(_xlfn.SWITCH(F45,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"Ship"),H45)</f>
        <v>CO</v>
      </c>
      <c r="H45" s="197" t="s">
        <v>241</v>
      </c>
    </row>
    <row r="46" spans="1:8" ht="17.5" customHeight="1" x14ac:dyDescent="0.25">
      <c r="A46" s="194" t="s">
        <v>195</v>
      </c>
      <c r="B46" s="194" t="s">
        <v>196</v>
      </c>
      <c r="C46" s="196" t="s">
        <v>349</v>
      </c>
      <c r="D46" s="196" t="s">
        <v>350</v>
      </c>
      <c r="E46" s="197" t="s">
        <v>351</v>
      </c>
      <c r="F46" s="197" t="s">
        <v>288</v>
      </c>
      <c r="G46" s="197" t="str" cm="1">
        <f t="array" ref="G46">_xlfn.IFNA(_xlfn.SWITCH(F46,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"Ship"),H46)</f>
        <v>Germany</v>
      </c>
      <c r="H46" s="197" t="s">
        <v>139</v>
      </c>
    </row>
    <row r="47" spans="1:8" ht="17.5" customHeight="1" x14ac:dyDescent="0.25">
      <c r="A47" s="194" t="s">
        <v>352</v>
      </c>
      <c r="B47" s="194" t="s">
        <v>353</v>
      </c>
      <c r="C47" s="196" t="s">
        <v>354</v>
      </c>
      <c r="D47" s="196" t="s">
        <v>355</v>
      </c>
      <c r="E47" s="198" t="s">
        <v>356</v>
      </c>
      <c r="F47" s="197" t="s">
        <v>357</v>
      </c>
      <c r="G47" s="197" t="str" cm="1">
        <f t="array" ref="G47">_xlfn.IFNA(_xlfn.SWITCH(F47,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"Ship"),H47)</f>
        <v>VA</v>
      </c>
      <c r="H47" s="197" t="s">
        <v>241</v>
      </c>
    </row>
    <row r="48" spans="1:8" ht="17.5" customHeight="1" x14ac:dyDescent="0.25">
      <c r="A48" s="194" t="s">
        <v>293</v>
      </c>
      <c r="B48" s="194" t="s">
        <v>294</v>
      </c>
      <c r="C48" s="196" t="s">
        <v>358</v>
      </c>
      <c r="D48" s="196" t="s">
        <v>359</v>
      </c>
      <c r="E48" s="197" t="s">
        <v>360</v>
      </c>
      <c r="F48" s="197" t="s">
        <v>288</v>
      </c>
      <c r="G48" s="197" t="str" cm="1">
        <f t="array" ref="G48">_xlfn.IFNA(_xlfn.SWITCH(F48,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"Ship"),H48)</f>
        <v>Djibouti</v>
      </c>
      <c r="H48" s="197" t="s">
        <v>137</v>
      </c>
    </row>
    <row r="49" spans="1:8" ht="17.5" customHeight="1" x14ac:dyDescent="0.25">
      <c r="A49" s="194" t="s">
        <v>235</v>
      </c>
      <c r="B49" s="194" t="s">
        <v>236</v>
      </c>
      <c r="C49" s="196" t="s">
        <v>361</v>
      </c>
      <c r="D49" s="196" t="s">
        <v>362</v>
      </c>
      <c r="E49" s="197" t="s">
        <v>363</v>
      </c>
      <c r="F49" s="197" t="s">
        <v>364</v>
      </c>
      <c r="G49" s="197" t="str" cm="1">
        <f t="array" ref="G49">_xlfn.IFNA(_xlfn.SWITCH(F49,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"Ship"),H49)</f>
        <v>TX</v>
      </c>
      <c r="H49" s="197" t="s">
        <v>241</v>
      </c>
    </row>
    <row r="50" spans="1:8" ht="17.5" customHeight="1" x14ac:dyDescent="0.25">
      <c r="A50" s="194" t="s">
        <v>235</v>
      </c>
      <c r="B50" s="194" t="s">
        <v>236</v>
      </c>
      <c r="C50" s="196" t="s">
        <v>365</v>
      </c>
      <c r="D50" s="196" t="s">
        <v>366</v>
      </c>
      <c r="E50" s="197" t="s">
        <v>367</v>
      </c>
      <c r="F50" s="197" t="s">
        <v>305</v>
      </c>
      <c r="G50" s="197" t="str" cm="1">
        <f t="array" ref="G50">_xlfn.IFNA(_xlfn.SWITCH(F50,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"Ship"),H50)</f>
        <v>MI</v>
      </c>
      <c r="H50" s="197" t="s">
        <v>241</v>
      </c>
    </row>
    <row r="51" spans="1:8" ht="17.5" customHeight="1" x14ac:dyDescent="0.25">
      <c r="A51" s="194" t="s">
        <v>235</v>
      </c>
      <c r="B51" s="194" t="s">
        <v>236</v>
      </c>
      <c r="C51" s="196" t="s">
        <v>368</v>
      </c>
      <c r="D51" s="196" t="s">
        <v>369</v>
      </c>
      <c r="E51" s="197" t="s">
        <v>370</v>
      </c>
      <c r="F51" s="197" t="s">
        <v>288</v>
      </c>
      <c r="G51" s="197" t="str" cm="1">
        <f t="array" ref="G51">_xlfn.IFNA(_xlfn.SWITCH(F51,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"Ship"),H51)</f>
        <v>Republic of Korea</v>
      </c>
      <c r="H51" s="197" t="s">
        <v>1714</v>
      </c>
    </row>
    <row r="52" spans="1:8" ht="17.5" customHeight="1" x14ac:dyDescent="0.25">
      <c r="A52" s="194" t="s">
        <v>195</v>
      </c>
      <c r="B52" s="194" t="s">
        <v>196</v>
      </c>
      <c r="C52" s="196" t="s">
        <v>371</v>
      </c>
      <c r="D52" s="196" t="s">
        <v>372</v>
      </c>
      <c r="E52" s="20" t="s">
        <v>373</v>
      </c>
      <c r="F52" s="197" t="s">
        <v>374</v>
      </c>
      <c r="G52" s="197" t="str" cm="1">
        <f t="array" ref="G52">_xlfn.IFNA(_xlfn.SWITCH(F52,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"Ship"),H52)</f>
        <v>NM</v>
      </c>
      <c r="H52" s="197" t="s">
        <v>241</v>
      </c>
    </row>
    <row r="53" spans="1:8" ht="17.5" customHeight="1" x14ac:dyDescent="0.25">
      <c r="A53" s="194" t="s">
        <v>195</v>
      </c>
      <c r="B53" s="194" t="s">
        <v>196</v>
      </c>
      <c r="C53" s="196" t="s">
        <v>375</v>
      </c>
      <c r="D53" s="196" t="s">
        <v>376</v>
      </c>
      <c r="E53" s="197" t="s">
        <v>377</v>
      </c>
      <c r="F53" s="197" t="s">
        <v>378</v>
      </c>
      <c r="G53" s="197" t="str" cm="1">
        <f t="array" ref="G53">_xlfn.IFNA(_xlfn.SWITCH(F53,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"Ship"),H53)</f>
        <v>MA</v>
      </c>
      <c r="H53" s="197" t="s">
        <v>241</v>
      </c>
    </row>
    <row r="54" spans="1:8" ht="17.5" customHeight="1" x14ac:dyDescent="0.25">
      <c r="A54" s="194" t="s">
        <v>235</v>
      </c>
      <c r="B54" s="194" t="s">
        <v>236</v>
      </c>
      <c r="C54" s="196" t="s">
        <v>379</v>
      </c>
      <c r="D54" s="196" t="s">
        <v>380</v>
      </c>
      <c r="E54" s="20" t="s">
        <v>381</v>
      </c>
      <c r="F54" s="197" t="s">
        <v>382</v>
      </c>
      <c r="G54" s="197" t="str" cm="1">
        <f t="array" ref="G54">_xlfn.IFNA(_xlfn.SWITCH(F54,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"Ship"),H54)</f>
        <v>PA</v>
      </c>
      <c r="H54" s="197" t="s">
        <v>241</v>
      </c>
    </row>
    <row r="55" spans="1:8" ht="17.5" customHeight="1" x14ac:dyDescent="0.25">
      <c r="A55" s="194" t="s">
        <v>195</v>
      </c>
      <c r="B55" s="194" t="s">
        <v>196</v>
      </c>
      <c r="C55" s="196" t="s">
        <v>383</v>
      </c>
      <c r="D55" s="196" t="s">
        <v>384</v>
      </c>
      <c r="E55" s="197" t="s">
        <v>385</v>
      </c>
      <c r="F55" s="197" t="s">
        <v>386</v>
      </c>
      <c r="G55" s="197" t="str" cm="1">
        <f t="array" ref="G55">_xlfn.IFNA(_xlfn.SWITCH(F55,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"Ship"),H55)</f>
        <v>ND</v>
      </c>
      <c r="H55" s="197" t="s">
        <v>241</v>
      </c>
    </row>
    <row r="56" spans="1:8" ht="17.5" customHeight="1" x14ac:dyDescent="0.25">
      <c r="A56" s="194" t="s">
        <v>195</v>
      </c>
      <c r="B56" s="194" t="s">
        <v>196</v>
      </c>
      <c r="C56" s="196" t="s">
        <v>387</v>
      </c>
      <c r="D56" s="196" t="s">
        <v>388</v>
      </c>
      <c r="E56" s="197" t="s">
        <v>389</v>
      </c>
      <c r="F56" s="197" t="s">
        <v>390</v>
      </c>
      <c r="G56" s="197" t="str" cm="1">
        <f t="array" ref="G56">_xlfn.IFNA(_xlfn.SWITCH(F56,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"Ship"),H56)</f>
        <v>AK</v>
      </c>
      <c r="H56" s="197" t="s">
        <v>241</v>
      </c>
    </row>
    <row r="57" spans="1:8" ht="17.5" customHeight="1" x14ac:dyDescent="0.25">
      <c r="A57" s="194" t="s">
        <v>293</v>
      </c>
      <c r="B57" s="194" t="s">
        <v>294</v>
      </c>
      <c r="C57" s="196" t="s">
        <v>391</v>
      </c>
      <c r="D57" s="196" t="s">
        <v>392</v>
      </c>
      <c r="E57" s="20" t="s">
        <v>393</v>
      </c>
      <c r="F57" s="197" t="s">
        <v>248</v>
      </c>
      <c r="G57" s="197" t="str" cm="1">
        <f t="array" ref="G57">_xlfn.IFNA(_xlfn.SWITCH(F57,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"Ship"),H57)</f>
        <v>Virtual</v>
      </c>
      <c r="H57" s="197" t="s">
        <v>248</v>
      </c>
    </row>
    <row r="58" spans="1:8" ht="17.5" customHeight="1" x14ac:dyDescent="0.25">
      <c r="A58" s="194" t="s">
        <v>293</v>
      </c>
      <c r="B58" s="194" t="s">
        <v>294</v>
      </c>
      <c r="C58" s="196" t="s">
        <v>394</v>
      </c>
      <c r="D58" s="196" t="s">
        <v>395</v>
      </c>
      <c r="E58" s="197" t="s">
        <v>396</v>
      </c>
      <c r="F58" s="197" t="s">
        <v>248</v>
      </c>
      <c r="G58" s="197" t="str" cm="1">
        <f t="array" ref="G58">_xlfn.IFNA(_xlfn.SWITCH(F58,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"Ship"),H58)</f>
        <v>Virtual</v>
      </c>
      <c r="H58" s="197" t="s">
        <v>248</v>
      </c>
    </row>
    <row r="59" spans="1:8" ht="17.5" customHeight="1" x14ac:dyDescent="0.25">
      <c r="A59" s="194" t="s">
        <v>293</v>
      </c>
      <c r="B59" s="194" t="s">
        <v>294</v>
      </c>
      <c r="C59" s="196" t="s">
        <v>397</v>
      </c>
      <c r="D59" s="196" t="s">
        <v>398</v>
      </c>
      <c r="E59" s="197" t="s">
        <v>399</v>
      </c>
      <c r="F59" s="197" t="s">
        <v>400</v>
      </c>
      <c r="G59" s="197" t="str" cm="1">
        <f t="array" ref="G59">_xlfn.IFNA(_xlfn.SWITCH(F59,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"Ship"),H59)</f>
        <v>Virtual</v>
      </c>
      <c r="H59" s="197" t="s">
        <v>248</v>
      </c>
    </row>
    <row r="60" spans="1:8" ht="17.5" customHeight="1" x14ac:dyDescent="0.25">
      <c r="A60" s="194" t="s">
        <v>293</v>
      </c>
      <c r="B60" s="194" t="s">
        <v>294</v>
      </c>
      <c r="C60" s="196" t="s">
        <v>401</v>
      </c>
      <c r="D60" s="196" t="s">
        <v>402</v>
      </c>
      <c r="E60" s="197" t="s">
        <v>403</v>
      </c>
      <c r="F60" s="197" t="s">
        <v>248</v>
      </c>
      <c r="G60" s="197" t="str" cm="1">
        <f t="array" ref="G60">_xlfn.IFNA(_xlfn.SWITCH(F60,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"Ship"),H60)</f>
        <v>Virtual</v>
      </c>
      <c r="H60" s="197" t="s">
        <v>248</v>
      </c>
    </row>
    <row r="61" spans="1:8" ht="17.5" customHeight="1" x14ac:dyDescent="0.25">
      <c r="A61" s="194" t="s">
        <v>293</v>
      </c>
      <c r="B61" s="194" t="s">
        <v>294</v>
      </c>
      <c r="C61" s="196" t="s">
        <v>404</v>
      </c>
      <c r="D61" s="196" t="s">
        <v>405</v>
      </c>
      <c r="E61" s="198" t="s">
        <v>406</v>
      </c>
      <c r="F61" s="197" t="s">
        <v>248</v>
      </c>
      <c r="G61" s="197" t="str" cm="1">
        <f t="array" ref="G61">_xlfn.IFNA(_xlfn.SWITCH(F61,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"Ship"),H61)</f>
        <v>Virtual</v>
      </c>
      <c r="H61" s="197" t="s">
        <v>248</v>
      </c>
    </row>
    <row r="62" spans="1:8" ht="17.5" customHeight="1" x14ac:dyDescent="0.25">
      <c r="A62" s="194" t="s">
        <v>293</v>
      </c>
      <c r="B62" s="194" t="s">
        <v>294</v>
      </c>
      <c r="C62" s="196" t="s">
        <v>407</v>
      </c>
      <c r="D62" s="196" t="s">
        <v>408</v>
      </c>
      <c r="E62" s="198" t="s">
        <v>409</v>
      </c>
      <c r="F62" s="197" t="s">
        <v>248</v>
      </c>
      <c r="G62" s="197" t="str" cm="1">
        <f t="array" ref="G62">_xlfn.IFNA(_xlfn.SWITCH(F62,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"Ship"),H62)</f>
        <v>Virtual</v>
      </c>
      <c r="H62" s="197" t="s">
        <v>248</v>
      </c>
    </row>
    <row r="63" spans="1:8" ht="17.5" customHeight="1" x14ac:dyDescent="0.25">
      <c r="A63" s="194" t="s">
        <v>293</v>
      </c>
      <c r="B63" s="194" t="s">
        <v>294</v>
      </c>
      <c r="C63" s="196" t="s">
        <v>410</v>
      </c>
      <c r="D63" s="196" t="s">
        <v>411</v>
      </c>
      <c r="E63" s="197" t="s">
        <v>412</v>
      </c>
      <c r="F63" s="197" t="s">
        <v>248</v>
      </c>
      <c r="G63" s="197" t="str" cm="1">
        <f t="array" ref="G63">_xlfn.IFNA(_xlfn.SWITCH(F63,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"Ship"),H63)</f>
        <v>Virtual</v>
      </c>
      <c r="H63" s="197" t="s">
        <v>248</v>
      </c>
    </row>
    <row r="64" spans="1:8" ht="17.5" customHeight="1" x14ac:dyDescent="0.25">
      <c r="A64" s="194" t="s">
        <v>293</v>
      </c>
      <c r="B64" s="194" t="s">
        <v>294</v>
      </c>
      <c r="C64" s="196" t="s">
        <v>413</v>
      </c>
      <c r="D64" s="196" t="s">
        <v>414</v>
      </c>
      <c r="E64" s="198" t="s">
        <v>415</v>
      </c>
      <c r="F64" s="197" t="s">
        <v>248</v>
      </c>
      <c r="G64" s="197" t="str" cm="1">
        <f t="array" ref="G64">_xlfn.IFNA(_xlfn.SWITCH(F64,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"Ship"),H64)</f>
        <v>Virtual</v>
      </c>
      <c r="H64" s="197" t="s">
        <v>248</v>
      </c>
    </row>
    <row r="65" spans="1:8" ht="17.5" customHeight="1" x14ac:dyDescent="0.25">
      <c r="A65" s="194" t="s">
        <v>293</v>
      </c>
      <c r="B65" s="194" t="s">
        <v>294</v>
      </c>
      <c r="C65" s="196" t="s">
        <v>416</v>
      </c>
      <c r="D65" s="196" t="s">
        <v>417</v>
      </c>
      <c r="E65" s="198" t="s">
        <v>418</v>
      </c>
      <c r="F65" s="197" t="s">
        <v>248</v>
      </c>
      <c r="G65" s="197" t="str" cm="1">
        <f t="array" ref="G65">_xlfn.IFNA(_xlfn.SWITCH(F65,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"Ship"),H65)</f>
        <v>Virtual</v>
      </c>
      <c r="H65" s="197" t="s">
        <v>248</v>
      </c>
    </row>
    <row r="66" spans="1:8" ht="17.5" customHeight="1" x14ac:dyDescent="0.25">
      <c r="A66" s="194" t="s">
        <v>293</v>
      </c>
      <c r="B66" s="194" t="s">
        <v>294</v>
      </c>
      <c r="C66" s="196" t="s">
        <v>419</v>
      </c>
      <c r="D66" s="196" t="s">
        <v>420</v>
      </c>
      <c r="E66" s="197" t="s">
        <v>421</v>
      </c>
      <c r="F66" s="197" t="s">
        <v>248</v>
      </c>
      <c r="G66" s="197" t="str" cm="1">
        <f t="array" ref="G66">_xlfn.IFNA(_xlfn.SWITCH(F66,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"Ship"),H66)</f>
        <v>Virtual</v>
      </c>
      <c r="H66" s="197" t="s">
        <v>248</v>
      </c>
    </row>
    <row r="67" spans="1:8" ht="17.5" customHeight="1" x14ac:dyDescent="0.25">
      <c r="A67" s="194" t="s">
        <v>293</v>
      </c>
      <c r="B67" s="194" t="s">
        <v>294</v>
      </c>
      <c r="C67" s="196" t="s">
        <v>422</v>
      </c>
      <c r="D67" s="196" t="s">
        <v>423</v>
      </c>
      <c r="E67" s="20" t="s">
        <v>424</v>
      </c>
      <c r="F67" s="197" t="s">
        <v>248</v>
      </c>
      <c r="G67" s="197" t="str" cm="1">
        <f t="array" ref="G67">_xlfn.IFNA(_xlfn.SWITCH(F67,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"Ship"),H67)</f>
        <v>Virtual</v>
      </c>
      <c r="H67" s="197" t="s">
        <v>248</v>
      </c>
    </row>
    <row r="68" spans="1:8" ht="17.5" customHeight="1" x14ac:dyDescent="0.25">
      <c r="A68" s="194" t="s">
        <v>293</v>
      </c>
      <c r="B68" s="194" t="s">
        <v>294</v>
      </c>
      <c r="C68" s="196" t="s">
        <v>425</v>
      </c>
      <c r="D68" s="196" t="s">
        <v>426</v>
      </c>
      <c r="E68" s="198" t="s">
        <v>427</v>
      </c>
      <c r="F68" s="197" t="s">
        <v>248</v>
      </c>
      <c r="G68" s="197" t="str" cm="1">
        <f t="array" ref="G68">_xlfn.IFNA(_xlfn.SWITCH(F68,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"Ship"),H68)</f>
        <v>Virtual</v>
      </c>
      <c r="H68" s="197" t="s">
        <v>248</v>
      </c>
    </row>
    <row r="69" spans="1:8" ht="17.5" customHeight="1" x14ac:dyDescent="0.25">
      <c r="A69" s="194" t="s">
        <v>235</v>
      </c>
      <c r="B69" s="194" t="s">
        <v>236</v>
      </c>
      <c r="C69" s="196" t="s">
        <v>428</v>
      </c>
      <c r="D69" s="196" t="s">
        <v>429</v>
      </c>
      <c r="E69" s="20" t="s">
        <v>430</v>
      </c>
      <c r="F69" s="197" t="s">
        <v>431</v>
      </c>
      <c r="G69" s="197" t="str" cm="1">
        <f t="array" ref="G69">_xlfn.IFNA(_xlfn.SWITCH(F69,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"Ship"),H69)</f>
        <v>NH</v>
      </c>
      <c r="H69" s="197" t="s">
        <v>241</v>
      </c>
    </row>
    <row r="70" spans="1:8" ht="17.5" customHeight="1" x14ac:dyDescent="0.25">
      <c r="A70" s="194" t="s">
        <v>195</v>
      </c>
      <c r="B70" s="194" t="s">
        <v>196</v>
      </c>
      <c r="C70" s="196" t="s">
        <v>432</v>
      </c>
      <c r="D70" s="196" t="s">
        <v>433</v>
      </c>
      <c r="E70" s="20" t="s">
        <v>434</v>
      </c>
      <c r="F70" s="197" t="s">
        <v>305</v>
      </c>
      <c r="G70" s="197" t="str" cm="1">
        <f t="array" ref="G70">_xlfn.IFNA(_xlfn.SWITCH(F70,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"Ship"),H70)</f>
        <v>MI</v>
      </c>
      <c r="H70" s="197" t="s">
        <v>241</v>
      </c>
    </row>
    <row r="71" spans="1:8" ht="17.5" customHeight="1" x14ac:dyDescent="0.25">
      <c r="A71" s="194" t="s">
        <v>293</v>
      </c>
      <c r="B71" s="194" t="s">
        <v>294</v>
      </c>
      <c r="C71" s="196" t="s">
        <v>435</v>
      </c>
      <c r="D71" s="196" t="s">
        <v>436</v>
      </c>
      <c r="E71" s="197" t="s">
        <v>437</v>
      </c>
      <c r="F71" s="197" t="s">
        <v>248</v>
      </c>
      <c r="G71" s="197" t="str" cm="1">
        <f t="array" ref="G71">_xlfn.IFNA(_xlfn.SWITCH(F71,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"Ship"),H71)</f>
        <v>Virtual</v>
      </c>
      <c r="H71" s="197" t="s">
        <v>248</v>
      </c>
    </row>
    <row r="72" spans="1:8" ht="17.5" customHeight="1" x14ac:dyDescent="0.25">
      <c r="A72" s="194" t="s">
        <v>293</v>
      </c>
      <c r="B72" s="194" t="s">
        <v>294</v>
      </c>
      <c r="C72" s="196" t="s">
        <v>438</v>
      </c>
      <c r="D72" s="196" t="s">
        <v>439</v>
      </c>
      <c r="E72" s="197" t="s">
        <v>440</v>
      </c>
      <c r="F72" s="197" t="s">
        <v>288</v>
      </c>
      <c r="G72" s="197" t="str" cm="1">
        <f t="array" ref="G72">_xlfn.IFNA(_xlfn.SWITCH(F72,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"Ship"),H72)</f>
        <v>Republic of Korea</v>
      </c>
      <c r="H72" s="197" t="s">
        <v>1714</v>
      </c>
    </row>
    <row r="73" spans="1:8" ht="17.5" customHeight="1" x14ac:dyDescent="0.25">
      <c r="A73" s="194" t="s">
        <v>293</v>
      </c>
      <c r="B73" s="194" t="s">
        <v>294</v>
      </c>
      <c r="C73" s="196" t="s">
        <v>441</v>
      </c>
      <c r="D73" s="196" t="s">
        <v>442</v>
      </c>
      <c r="E73" s="197" t="s">
        <v>443</v>
      </c>
      <c r="F73" s="197" t="s">
        <v>288</v>
      </c>
      <c r="G73" s="197" t="str" cm="1">
        <f t="array" ref="G73">_xlfn.IFNA(_xlfn.SWITCH(F73,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"Ship"),H73)</f>
        <v>Japan</v>
      </c>
      <c r="H73" s="197" t="s">
        <v>153</v>
      </c>
    </row>
    <row r="74" spans="1:8" ht="17.5" customHeight="1" x14ac:dyDescent="0.25">
      <c r="A74" s="194" t="s">
        <v>293</v>
      </c>
      <c r="B74" s="194" t="s">
        <v>294</v>
      </c>
      <c r="C74" s="196" t="s">
        <v>444</v>
      </c>
      <c r="D74" s="196" t="s">
        <v>445</v>
      </c>
      <c r="E74" s="197" t="s">
        <v>446</v>
      </c>
      <c r="F74" s="197" t="s">
        <v>288</v>
      </c>
      <c r="G74" s="197" t="str" cm="1">
        <f t="array" ref="G74">_xlfn.IFNA(_xlfn.SWITCH(F74,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"Ship"),H74)</f>
        <v>Japan</v>
      </c>
      <c r="H74" s="197" t="s">
        <v>153</v>
      </c>
    </row>
    <row r="75" spans="1:8" ht="17.5" customHeight="1" x14ac:dyDescent="0.25">
      <c r="A75" s="194" t="s">
        <v>293</v>
      </c>
      <c r="B75" s="194" t="s">
        <v>294</v>
      </c>
      <c r="C75" s="196" t="s">
        <v>447</v>
      </c>
      <c r="D75" s="196" t="s">
        <v>448</v>
      </c>
      <c r="E75" s="20" t="s">
        <v>449</v>
      </c>
      <c r="F75" s="197" t="s">
        <v>288</v>
      </c>
      <c r="G75" s="197" t="str" cm="1">
        <f t="array" ref="G75">_xlfn.IFNA(_xlfn.SWITCH(F75,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"Ship"),H75)</f>
        <v>Japan</v>
      </c>
      <c r="H75" s="197" t="s">
        <v>153</v>
      </c>
    </row>
    <row r="76" spans="1:8" ht="17.5" customHeight="1" x14ac:dyDescent="0.25">
      <c r="A76" s="194" t="s">
        <v>293</v>
      </c>
      <c r="B76" s="194" t="s">
        <v>294</v>
      </c>
      <c r="C76" s="196" t="s">
        <v>450</v>
      </c>
      <c r="D76" s="196" t="s">
        <v>451</v>
      </c>
      <c r="E76" s="197" t="s">
        <v>452</v>
      </c>
      <c r="F76" s="197" t="s">
        <v>248</v>
      </c>
      <c r="G76" s="197" t="str" cm="1">
        <f t="array" ref="G76">_xlfn.IFNA(_xlfn.SWITCH(F76,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"Ship"),H76)</f>
        <v>Virtual</v>
      </c>
      <c r="H76" s="197" t="s">
        <v>248</v>
      </c>
    </row>
    <row r="77" spans="1:8" ht="17.5" customHeight="1" x14ac:dyDescent="0.25">
      <c r="A77" s="194" t="s">
        <v>293</v>
      </c>
      <c r="B77" s="194" t="s">
        <v>294</v>
      </c>
      <c r="C77" s="196" t="s">
        <v>453</v>
      </c>
      <c r="D77" s="196" t="s">
        <v>454</v>
      </c>
      <c r="E77" s="197" t="s">
        <v>455</v>
      </c>
      <c r="F77" s="197" t="s">
        <v>248</v>
      </c>
      <c r="G77" s="197" t="str" cm="1">
        <f t="array" ref="G77">_xlfn.IFNA(_xlfn.SWITCH(F77,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"Ship"),H77)</f>
        <v>Virtual</v>
      </c>
      <c r="H77" s="197" t="s">
        <v>248</v>
      </c>
    </row>
    <row r="78" spans="1:8" ht="17.5" customHeight="1" x14ac:dyDescent="0.25">
      <c r="A78" s="194" t="s">
        <v>293</v>
      </c>
      <c r="B78" s="194" t="s">
        <v>294</v>
      </c>
      <c r="C78" s="196" t="s">
        <v>456</v>
      </c>
      <c r="D78" s="196" t="s">
        <v>457</v>
      </c>
      <c r="E78" s="197" t="s">
        <v>458</v>
      </c>
      <c r="F78" s="197" t="s">
        <v>248</v>
      </c>
      <c r="G78" s="197" t="str" cm="1">
        <f t="array" ref="G78">_xlfn.IFNA(_xlfn.SWITCH(F78,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"Ship"),H78)</f>
        <v>Virtual</v>
      </c>
      <c r="H78" s="197" t="s">
        <v>248</v>
      </c>
    </row>
    <row r="79" spans="1:8" ht="17.5" customHeight="1" x14ac:dyDescent="0.25">
      <c r="A79" s="194" t="s">
        <v>293</v>
      </c>
      <c r="B79" s="194" t="s">
        <v>294</v>
      </c>
      <c r="C79" s="196" t="s">
        <v>459</v>
      </c>
      <c r="D79" s="196" t="s">
        <v>460</v>
      </c>
      <c r="E79" s="197" t="s">
        <v>461</v>
      </c>
      <c r="F79" s="197" t="s">
        <v>248</v>
      </c>
      <c r="G79" s="197" t="str" cm="1">
        <f t="array" ref="G79">_xlfn.IFNA(_xlfn.SWITCH(F79,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"Ship"),H79)</f>
        <v>Virtual</v>
      </c>
      <c r="H79" s="197" t="s">
        <v>248</v>
      </c>
    </row>
    <row r="80" spans="1:8" ht="17.5" customHeight="1" x14ac:dyDescent="0.25">
      <c r="A80" s="194" t="s">
        <v>293</v>
      </c>
      <c r="B80" s="194" t="s">
        <v>294</v>
      </c>
      <c r="C80" s="196" t="s">
        <v>462</v>
      </c>
      <c r="D80" s="196" t="s">
        <v>463</v>
      </c>
      <c r="E80" s="197" t="s">
        <v>464</v>
      </c>
      <c r="F80" s="197" t="s">
        <v>248</v>
      </c>
      <c r="G80" s="197" t="str" cm="1">
        <f t="array" ref="G80">_xlfn.IFNA(_xlfn.SWITCH(F80,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"Ship"),H80)</f>
        <v>Virtual</v>
      </c>
      <c r="H80" s="197" t="s">
        <v>248</v>
      </c>
    </row>
    <row r="81" spans="1:8" ht="17.5" customHeight="1" x14ac:dyDescent="0.25">
      <c r="A81" s="194" t="s">
        <v>293</v>
      </c>
      <c r="B81" s="194" t="s">
        <v>294</v>
      </c>
      <c r="C81" s="196" t="s">
        <v>465</v>
      </c>
      <c r="D81" s="196" t="s">
        <v>466</v>
      </c>
      <c r="E81" s="197" t="s">
        <v>467</v>
      </c>
      <c r="F81" s="197" t="s">
        <v>248</v>
      </c>
      <c r="G81" s="197" t="str" cm="1">
        <f t="array" ref="G81">_xlfn.IFNA(_xlfn.SWITCH(F81,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"Ship"),H81)</f>
        <v>Virtual</v>
      </c>
      <c r="H81" s="197" t="s">
        <v>248</v>
      </c>
    </row>
    <row r="82" spans="1:8" ht="17.5" customHeight="1" x14ac:dyDescent="0.25">
      <c r="A82" s="194" t="s">
        <v>293</v>
      </c>
      <c r="B82" s="194" t="s">
        <v>294</v>
      </c>
      <c r="C82" s="196" t="s">
        <v>468</v>
      </c>
      <c r="D82" s="196" t="s">
        <v>469</v>
      </c>
      <c r="E82" s="197" t="s">
        <v>470</v>
      </c>
      <c r="F82" s="197" t="s">
        <v>248</v>
      </c>
      <c r="G82" s="197" t="str" cm="1">
        <f t="array" ref="G82">_xlfn.IFNA(_xlfn.SWITCH(F82,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"Ship"),H82)</f>
        <v>Virtual</v>
      </c>
      <c r="H82" s="197" t="s">
        <v>248</v>
      </c>
    </row>
    <row r="83" spans="1:8" ht="17.5" customHeight="1" x14ac:dyDescent="0.25">
      <c r="A83" s="194" t="s">
        <v>293</v>
      </c>
      <c r="B83" s="194" t="s">
        <v>294</v>
      </c>
      <c r="C83" s="196" t="s">
        <v>471</v>
      </c>
      <c r="D83" s="196" t="s">
        <v>472</v>
      </c>
      <c r="E83" s="197" t="s">
        <v>473</v>
      </c>
      <c r="F83" s="197" t="s">
        <v>248</v>
      </c>
      <c r="G83" s="197" t="str" cm="1">
        <f t="array" ref="G83">_xlfn.IFNA(_xlfn.SWITCH(F83,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"Ship"),H83)</f>
        <v>Virtual</v>
      </c>
      <c r="H83" s="197" t="s">
        <v>248</v>
      </c>
    </row>
    <row r="84" spans="1:8" ht="17.5" customHeight="1" x14ac:dyDescent="0.25">
      <c r="A84" s="194" t="s">
        <v>293</v>
      </c>
      <c r="B84" s="194" t="s">
        <v>294</v>
      </c>
      <c r="C84" s="196" t="s">
        <v>474</v>
      </c>
      <c r="D84" s="196" t="s">
        <v>475</v>
      </c>
      <c r="E84" s="197" t="s">
        <v>476</v>
      </c>
      <c r="F84" s="197" t="s">
        <v>248</v>
      </c>
      <c r="G84" s="197" t="str" cm="1">
        <f t="array" ref="G84">_xlfn.IFNA(_xlfn.SWITCH(F84,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"Ship"),H84)</f>
        <v>Virtual</v>
      </c>
      <c r="H84" s="197" t="s">
        <v>248</v>
      </c>
    </row>
    <row r="85" spans="1:8" ht="17.5" customHeight="1" x14ac:dyDescent="0.25">
      <c r="A85" s="194" t="s">
        <v>293</v>
      </c>
      <c r="B85" s="194" t="s">
        <v>294</v>
      </c>
      <c r="C85" s="196" t="s">
        <v>477</v>
      </c>
      <c r="D85" s="196" t="s">
        <v>478</v>
      </c>
      <c r="E85" s="20" t="s">
        <v>479</v>
      </c>
      <c r="F85" s="197" t="s">
        <v>305</v>
      </c>
      <c r="G85" s="197" t="str" cm="1">
        <f t="array" ref="G85">_xlfn.IFNA(_xlfn.SWITCH(F85,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"Ship"),H85)</f>
        <v>MI</v>
      </c>
      <c r="H85" s="197" t="s">
        <v>241</v>
      </c>
    </row>
    <row r="86" spans="1:8" ht="17.5" customHeight="1" x14ac:dyDescent="0.25">
      <c r="A86" s="194" t="s">
        <v>195</v>
      </c>
      <c r="B86" s="194" t="s">
        <v>196</v>
      </c>
      <c r="C86" s="196" t="s">
        <v>480</v>
      </c>
      <c r="D86" s="196" t="s">
        <v>481</v>
      </c>
      <c r="E86" s="197" t="s">
        <v>482</v>
      </c>
      <c r="F86" s="197" t="s">
        <v>483</v>
      </c>
      <c r="G86" s="197" t="str" cm="1">
        <f t="array" ref="G86">_xlfn.IFNA(_xlfn.SWITCH(F86,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"Ship"),H86)</f>
        <v>NV</v>
      </c>
      <c r="H86" s="197" t="s">
        <v>241</v>
      </c>
    </row>
    <row r="87" spans="1:8" ht="17.5" customHeight="1" x14ac:dyDescent="0.25">
      <c r="A87" s="194" t="s">
        <v>195</v>
      </c>
      <c r="B87" s="194" t="s">
        <v>196</v>
      </c>
      <c r="C87" s="196" t="s">
        <v>484</v>
      </c>
      <c r="D87" s="196" t="s">
        <v>485</v>
      </c>
      <c r="E87" s="198" t="s">
        <v>486</v>
      </c>
      <c r="F87" s="197" t="s">
        <v>288</v>
      </c>
      <c r="G87" s="197" t="str" cm="1">
        <f t="array" ref="G87">_xlfn.IFNA(_xlfn.SWITCH(F87,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"Ship"),H87)</f>
        <v>Republic of Korea</v>
      </c>
      <c r="H87" s="197" t="s">
        <v>1714</v>
      </c>
    </row>
    <row r="88" spans="1:8" ht="17.5" customHeight="1" x14ac:dyDescent="0.25">
      <c r="A88" s="194" t="s">
        <v>195</v>
      </c>
      <c r="B88" s="194" t="s">
        <v>196</v>
      </c>
      <c r="C88" s="195" t="s">
        <v>487</v>
      </c>
      <c r="D88" s="196" t="s">
        <v>488</v>
      </c>
      <c r="E88" s="197" t="s">
        <v>489</v>
      </c>
      <c r="F88" s="197" t="s">
        <v>490</v>
      </c>
      <c r="G88" s="197" t="str" cm="1">
        <f t="array" ref="G88">_xlfn.IFNA(_xlfn.SWITCH(F88,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"Ship"),H88)</f>
        <v>AZ</v>
      </c>
      <c r="H88" s="197" t="s">
        <v>241</v>
      </c>
    </row>
    <row r="89" spans="1:8" ht="17.5" customHeight="1" x14ac:dyDescent="0.25">
      <c r="A89" s="194" t="s">
        <v>235</v>
      </c>
      <c r="B89" s="194" t="s">
        <v>236</v>
      </c>
      <c r="C89" s="196" t="s">
        <v>491</v>
      </c>
      <c r="D89" s="196" t="s">
        <v>492</v>
      </c>
      <c r="E89" s="20" t="s">
        <v>493</v>
      </c>
      <c r="F89" s="197" t="s">
        <v>382</v>
      </c>
      <c r="G89" s="197" t="str" cm="1">
        <f t="array" ref="G89">_xlfn.IFNA(_xlfn.SWITCH(F89,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"Ship"),H89)</f>
        <v>PA</v>
      </c>
      <c r="H89" s="197" t="s">
        <v>241</v>
      </c>
    </row>
    <row r="90" spans="1:8" ht="17.5" customHeight="1" x14ac:dyDescent="0.25">
      <c r="A90" s="194" t="s">
        <v>235</v>
      </c>
      <c r="B90" s="194" t="s">
        <v>236</v>
      </c>
      <c r="C90" s="196" t="s">
        <v>494</v>
      </c>
      <c r="D90" s="196" t="s">
        <v>495</v>
      </c>
      <c r="E90" s="197" t="s">
        <v>496</v>
      </c>
      <c r="F90" s="197" t="s">
        <v>336</v>
      </c>
      <c r="G90" s="197" t="str" cm="1">
        <f t="array" ref="G90">_xlfn.IFNA(_xlfn.SWITCH(F90,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"Ship"),H90)</f>
        <v>CA</v>
      </c>
      <c r="H90" s="197" t="s">
        <v>241</v>
      </c>
    </row>
    <row r="91" spans="1:8" ht="17.5" customHeight="1" x14ac:dyDescent="0.25">
      <c r="A91" s="194" t="s">
        <v>235</v>
      </c>
      <c r="B91" s="194" t="s">
        <v>236</v>
      </c>
      <c r="C91" s="196" t="s">
        <v>497</v>
      </c>
      <c r="D91" s="196" t="s">
        <v>498</v>
      </c>
      <c r="E91" s="20" t="s">
        <v>499</v>
      </c>
      <c r="F91" s="197" t="s">
        <v>500</v>
      </c>
      <c r="G91" s="197" t="str" cm="1">
        <f t="array" ref="G91">_xlfn.IFNA(_xlfn.SWITCH(F91,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"Ship"),H91)</f>
        <v>IN</v>
      </c>
      <c r="H91" s="197" t="s">
        <v>241</v>
      </c>
    </row>
    <row r="92" spans="1:8" ht="17.5" customHeight="1" x14ac:dyDescent="0.25">
      <c r="A92" s="194" t="s">
        <v>235</v>
      </c>
      <c r="B92" s="194" t="s">
        <v>236</v>
      </c>
      <c r="C92" s="196" t="s">
        <v>501</v>
      </c>
      <c r="D92" s="196" t="s">
        <v>502</v>
      </c>
      <c r="E92" s="197" t="s">
        <v>503</v>
      </c>
      <c r="F92" s="197" t="s">
        <v>357</v>
      </c>
      <c r="G92" s="197" t="str" cm="1">
        <f t="array" ref="G92">_xlfn.IFNA(_xlfn.SWITCH(F92,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"Ship"),H92)</f>
        <v>VA</v>
      </c>
      <c r="H92" s="197" t="s">
        <v>241</v>
      </c>
    </row>
    <row r="93" spans="1:8" ht="17.5" customHeight="1" x14ac:dyDescent="0.25">
      <c r="A93" s="194" t="s">
        <v>235</v>
      </c>
      <c r="B93" s="194" t="s">
        <v>236</v>
      </c>
      <c r="C93" s="196" t="s">
        <v>504</v>
      </c>
      <c r="D93" s="196" t="s">
        <v>505</v>
      </c>
      <c r="E93" s="198" t="s">
        <v>506</v>
      </c>
      <c r="F93" s="197" t="s">
        <v>357</v>
      </c>
      <c r="G93" s="197" t="str" cm="1">
        <f t="array" ref="G93">_xlfn.IFNA(_xlfn.SWITCH(F93,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"Ship"),H93)</f>
        <v>VA</v>
      </c>
      <c r="H93" s="197" t="s">
        <v>241</v>
      </c>
    </row>
    <row r="94" spans="1:8" ht="17.5" customHeight="1" x14ac:dyDescent="0.25">
      <c r="A94" s="194" t="s">
        <v>235</v>
      </c>
      <c r="B94" s="194" t="s">
        <v>236</v>
      </c>
      <c r="C94" s="196" t="s">
        <v>507</v>
      </c>
      <c r="D94" s="196" t="s">
        <v>508</v>
      </c>
      <c r="E94" s="20" t="s">
        <v>509</v>
      </c>
      <c r="F94" s="197" t="s">
        <v>309</v>
      </c>
      <c r="G94" s="197" t="str" cm="1">
        <f t="array" ref="G94">_xlfn.IFNA(_xlfn.SWITCH(F94,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"Ship"),H94)</f>
        <v>DC</v>
      </c>
      <c r="H94" s="197" t="s">
        <v>241</v>
      </c>
    </row>
    <row r="95" spans="1:8" ht="17.5" customHeight="1" x14ac:dyDescent="0.25">
      <c r="A95" s="194" t="s">
        <v>235</v>
      </c>
      <c r="B95" s="194" t="s">
        <v>236</v>
      </c>
      <c r="C95" s="196" t="s">
        <v>510</v>
      </c>
      <c r="D95" s="196" t="s">
        <v>511</v>
      </c>
      <c r="E95" s="197" t="s">
        <v>512</v>
      </c>
      <c r="F95" s="197" t="s">
        <v>513</v>
      </c>
      <c r="G95" s="197" t="str" cm="1">
        <f t="array" ref="G95">_xlfn.IFNA(_xlfn.SWITCH(F95,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"Ship"),H95)</f>
        <v>OH</v>
      </c>
      <c r="H95" s="197" t="s">
        <v>241</v>
      </c>
    </row>
    <row r="96" spans="1:8" ht="17.5" customHeight="1" x14ac:dyDescent="0.25">
      <c r="A96" s="194" t="s">
        <v>235</v>
      </c>
      <c r="B96" s="194" t="s">
        <v>236</v>
      </c>
      <c r="C96" s="196" t="s">
        <v>514</v>
      </c>
      <c r="D96" s="196" t="s">
        <v>515</v>
      </c>
      <c r="E96" s="197" t="s">
        <v>516</v>
      </c>
      <c r="F96" s="197" t="s">
        <v>517</v>
      </c>
      <c r="G96" s="197" t="str" cm="1">
        <f t="array" ref="G96">_xlfn.IFNA(_xlfn.SWITCH(F96,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"Ship"),H96)</f>
        <v>MI</v>
      </c>
      <c r="H96" s="197" t="s">
        <v>241</v>
      </c>
    </row>
    <row r="97" spans="1:8" ht="17.5" customHeight="1" x14ac:dyDescent="0.25">
      <c r="A97" s="194" t="s">
        <v>235</v>
      </c>
      <c r="B97" s="194" t="s">
        <v>236</v>
      </c>
      <c r="C97" s="196" t="s">
        <v>518</v>
      </c>
      <c r="D97" s="196" t="s">
        <v>519</v>
      </c>
      <c r="E97" s="197" t="s">
        <v>520</v>
      </c>
      <c r="F97" s="197" t="s">
        <v>364</v>
      </c>
      <c r="G97" s="197" t="str" cm="1">
        <f t="array" ref="G97">_xlfn.IFNA(_xlfn.SWITCH(F97,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"Ship"),H97)</f>
        <v>TX</v>
      </c>
      <c r="H97" s="197" t="s">
        <v>241</v>
      </c>
    </row>
    <row r="98" spans="1:8" ht="17.5" customHeight="1" x14ac:dyDescent="0.25">
      <c r="A98" s="194" t="s">
        <v>235</v>
      </c>
      <c r="B98" s="194" t="s">
        <v>236</v>
      </c>
      <c r="C98" s="196" t="s">
        <v>521</v>
      </c>
      <c r="D98" s="196" t="s">
        <v>522</v>
      </c>
      <c r="E98" s="20" t="s">
        <v>523</v>
      </c>
      <c r="F98" s="197" t="s">
        <v>357</v>
      </c>
      <c r="G98" s="197" t="str" cm="1">
        <f t="array" ref="G98">_xlfn.IFNA(_xlfn.SWITCH(F98,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"Ship"),H98)</f>
        <v>VA</v>
      </c>
      <c r="H98" s="197" t="s">
        <v>241</v>
      </c>
    </row>
    <row r="99" spans="1:8" ht="17.5" customHeight="1" x14ac:dyDescent="0.25">
      <c r="A99" s="194" t="s">
        <v>195</v>
      </c>
      <c r="B99" s="194" t="s">
        <v>196</v>
      </c>
      <c r="C99" s="196" t="s">
        <v>524</v>
      </c>
      <c r="D99" s="196" t="s">
        <v>525</v>
      </c>
      <c r="E99" s="198" t="s">
        <v>526</v>
      </c>
      <c r="F99" s="197" t="s">
        <v>527</v>
      </c>
      <c r="G99" s="197" t="str" cm="1">
        <f t="array" ref="G99">_xlfn.IFNA(_xlfn.SWITCH(F99,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"Ship"),H99)</f>
        <v>GA</v>
      </c>
      <c r="H99" s="197" t="s">
        <v>241</v>
      </c>
    </row>
    <row r="100" spans="1:8" ht="17.5" customHeight="1" x14ac:dyDescent="0.25">
      <c r="A100" s="194" t="s">
        <v>235</v>
      </c>
      <c r="B100" s="194" t="s">
        <v>236</v>
      </c>
      <c r="C100" s="196" t="s">
        <v>528</v>
      </c>
      <c r="D100" s="196" t="s">
        <v>529</v>
      </c>
      <c r="E100" s="197" t="s">
        <v>530</v>
      </c>
      <c r="F100" s="197" t="s">
        <v>309</v>
      </c>
      <c r="G100" s="197" t="str" cm="1">
        <f t="array" ref="G100">_xlfn.IFNA(_xlfn.SWITCH(F100,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"Ship"),H100)</f>
        <v>DC</v>
      </c>
      <c r="H100" s="197" t="s">
        <v>241</v>
      </c>
    </row>
    <row r="101" spans="1:8" ht="17.5" customHeight="1" x14ac:dyDescent="0.25">
      <c r="A101" s="194" t="s">
        <v>195</v>
      </c>
      <c r="B101" s="194" t="s">
        <v>196</v>
      </c>
      <c r="C101" s="196" t="s">
        <v>531</v>
      </c>
      <c r="D101" s="196" t="s">
        <v>532</v>
      </c>
      <c r="E101" s="197" t="s">
        <v>533</v>
      </c>
      <c r="F101" s="197" t="s">
        <v>534</v>
      </c>
      <c r="G101" s="197" t="str" cm="1">
        <f t="array" ref="G101">_xlfn.IFNA(_xlfn.SWITCH(F101,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"Ship"),H101)</f>
        <v>DE</v>
      </c>
      <c r="H101" s="197" t="s">
        <v>241</v>
      </c>
    </row>
    <row r="102" spans="1:8" ht="17.5" customHeight="1" x14ac:dyDescent="0.25">
      <c r="A102" s="194" t="s">
        <v>235</v>
      </c>
      <c r="B102" s="194" t="s">
        <v>236</v>
      </c>
      <c r="C102" s="196" t="s">
        <v>535</v>
      </c>
      <c r="D102" s="196" t="s">
        <v>536</v>
      </c>
      <c r="E102" s="197" t="s">
        <v>537</v>
      </c>
      <c r="F102" s="197" t="s">
        <v>288</v>
      </c>
      <c r="G102" s="197" t="str" cm="1">
        <f t="array" ref="G102">_xlfn.IFNA(_xlfn.SWITCH(F102,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"Ship"),H102)</f>
        <v>Republic of Korea</v>
      </c>
      <c r="H102" s="197" t="s">
        <v>1714</v>
      </c>
    </row>
    <row r="103" spans="1:8" ht="17.5" customHeight="1" x14ac:dyDescent="0.25">
      <c r="A103" s="194" t="s">
        <v>195</v>
      </c>
      <c r="B103" s="194" t="s">
        <v>196</v>
      </c>
      <c r="C103" s="196" t="s">
        <v>538</v>
      </c>
      <c r="D103" s="196" t="s">
        <v>539</v>
      </c>
      <c r="E103" s="198" t="s">
        <v>540</v>
      </c>
      <c r="F103" s="197" t="s">
        <v>541</v>
      </c>
      <c r="G103" s="197" t="str" cm="1">
        <f t="array" ref="G103">_xlfn.IFNA(_xlfn.SWITCH(F103,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"Ship"),H103)</f>
        <v>FL</v>
      </c>
      <c r="H103" s="197" t="s">
        <v>241</v>
      </c>
    </row>
    <row r="104" spans="1:8" ht="17.5" customHeight="1" x14ac:dyDescent="0.25">
      <c r="A104" s="194" t="s">
        <v>195</v>
      </c>
      <c r="B104" s="194" t="s">
        <v>196</v>
      </c>
      <c r="C104" s="196" t="s">
        <v>542</v>
      </c>
      <c r="D104" s="196" t="s">
        <v>543</v>
      </c>
      <c r="E104" s="197" t="s">
        <v>544</v>
      </c>
      <c r="F104" s="197" t="s">
        <v>364</v>
      </c>
      <c r="G104" s="197" t="str" cm="1">
        <f t="array" ref="G104">_xlfn.IFNA(_xlfn.SWITCH(F104,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"Ship"),H104)</f>
        <v>TX</v>
      </c>
      <c r="H104" s="197" t="s">
        <v>241</v>
      </c>
    </row>
    <row r="105" spans="1:8" ht="17.5" customHeight="1" x14ac:dyDescent="0.25">
      <c r="A105" s="194" t="s">
        <v>235</v>
      </c>
      <c r="B105" s="194" t="s">
        <v>236</v>
      </c>
      <c r="C105" s="196" t="s">
        <v>545</v>
      </c>
      <c r="D105" s="196" t="s">
        <v>546</v>
      </c>
      <c r="E105" s="20" t="s">
        <v>547</v>
      </c>
      <c r="F105" s="197" t="s">
        <v>288</v>
      </c>
      <c r="G105" s="197" t="str" cm="1">
        <f t="array" ref="G105">_xlfn.IFNA(_xlfn.SWITCH(F105,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"Ship"),H105)</f>
        <v>Germany</v>
      </c>
      <c r="H105" s="197" t="s">
        <v>139</v>
      </c>
    </row>
    <row r="106" spans="1:8" ht="17.5" customHeight="1" x14ac:dyDescent="0.25">
      <c r="A106" s="194" t="s">
        <v>195</v>
      </c>
      <c r="B106" s="194" t="s">
        <v>196</v>
      </c>
      <c r="C106" s="196" t="s">
        <v>548</v>
      </c>
      <c r="D106" s="196" t="s">
        <v>549</v>
      </c>
      <c r="E106" s="197" t="s">
        <v>550</v>
      </c>
      <c r="F106" s="197" t="s">
        <v>336</v>
      </c>
      <c r="G106" s="197" t="str" cm="1">
        <f t="array" ref="G106">_xlfn.IFNA(_xlfn.SWITCH(F106,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"Ship"),H106)</f>
        <v>CA</v>
      </c>
      <c r="H106" s="197" t="s">
        <v>241</v>
      </c>
    </row>
    <row r="107" spans="1:8" ht="17.5" customHeight="1" x14ac:dyDescent="0.25">
      <c r="A107" s="194" t="s">
        <v>195</v>
      </c>
      <c r="B107" s="194" t="s">
        <v>196</v>
      </c>
      <c r="C107" s="196" t="s">
        <v>551</v>
      </c>
      <c r="D107" s="196" t="s">
        <v>552</v>
      </c>
      <c r="E107" s="197" t="s">
        <v>553</v>
      </c>
      <c r="F107" s="197" t="s">
        <v>541</v>
      </c>
      <c r="G107" s="197" t="str" cm="1">
        <f t="array" ref="G107">_xlfn.IFNA(_xlfn.SWITCH(F107,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"Ship"),H107)</f>
        <v>FL</v>
      </c>
      <c r="H107" s="197" t="s">
        <v>241</v>
      </c>
    </row>
    <row r="108" spans="1:8" ht="17.5" customHeight="1" x14ac:dyDescent="0.25">
      <c r="A108" s="194" t="s">
        <v>195</v>
      </c>
      <c r="B108" s="194" t="s">
        <v>196</v>
      </c>
      <c r="C108" s="196" t="s">
        <v>554</v>
      </c>
      <c r="D108" s="196" t="s">
        <v>555</v>
      </c>
      <c r="E108" s="20" t="s">
        <v>556</v>
      </c>
      <c r="F108" s="197" t="s">
        <v>390</v>
      </c>
      <c r="G108" s="197" t="str" cm="1">
        <f t="array" ref="G108">_xlfn.IFNA(_xlfn.SWITCH(F108,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"Ship"),H108)</f>
        <v>AK</v>
      </c>
      <c r="H108" s="197" t="s">
        <v>241</v>
      </c>
    </row>
    <row r="109" spans="1:8" ht="17.5" customHeight="1" x14ac:dyDescent="0.25">
      <c r="A109" s="194" t="s">
        <v>195</v>
      </c>
      <c r="B109" s="194" t="s">
        <v>196</v>
      </c>
      <c r="C109" s="196" t="s">
        <v>557</v>
      </c>
      <c r="D109" s="196" t="s">
        <v>558</v>
      </c>
      <c r="E109" s="197" t="s">
        <v>559</v>
      </c>
      <c r="F109" s="197" t="s">
        <v>560</v>
      </c>
      <c r="G109" s="197" t="str" cm="1">
        <f t="array" ref="G109">_xlfn.IFNA(_xlfn.SWITCH(F109,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"Ship"),H109)</f>
        <v>SD</v>
      </c>
      <c r="H109" s="197" t="s">
        <v>241</v>
      </c>
    </row>
    <row r="110" spans="1:8" ht="17.5" customHeight="1" x14ac:dyDescent="0.25">
      <c r="A110" s="194" t="s">
        <v>195</v>
      </c>
      <c r="B110" s="194" t="s">
        <v>196</v>
      </c>
      <c r="C110" s="196" t="s">
        <v>561</v>
      </c>
      <c r="D110" s="196" t="s">
        <v>562</v>
      </c>
      <c r="E110" s="197" t="s">
        <v>563</v>
      </c>
      <c r="F110" s="197" t="s">
        <v>564</v>
      </c>
      <c r="G110" s="197" t="str" cm="1">
        <f t="array" ref="G110">_xlfn.IFNA(_xlfn.SWITCH(F110,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"Ship"),H110)</f>
        <v>WY</v>
      </c>
      <c r="H110" s="197" t="s">
        <v>241</v>
      </c>
    </row>
    <row r="111" spans="1:8" ht="17.5" customHeight="1" x14ac:dyDescent="0.25">
      <c r="A111" s="194" t="s">
        <v>195</v>
      </c>
      <c r="B111" s="194" t="s">
        <v>196</v>
      </c>
      <c r="C111" s="196" t="s">
        <v>565</v>
      </c>
      <c r="D111" s="196" t="s">
        <v>566</v>
      </c>
      <c r="E111" s="197" t="s">
        <v>567</v>
      </c>
      <c r="F111" s="197" t="s">
        <v>568</v>
      </c>
      <c r="G111" s="197" t="str" cm="1">
        <f t="array" ref="G111">_xlfn.IFNA(_xlfn.SWITCH(F111,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"Ship"),H111)</f>
        <v>WA</v>
      </c>
      <c r="H111" s="197" t="s">
        <v>241</v>
      </c>
    </row>
    <row r="112" spans="1:8" ht="17.5" customHeight="1" x14ac:dyDescent="0.25">
      <c r="A112" s="194" t="s">
        <v>235</v>
      </c>
      <c r="B112" s="194" t="s">
        <v>236</v>
      </c>
      <c r="C112" s="196" t="s">
        <v>569</v>
      </c>
      <c r="D112" s="196" t="s">
        <v>570</v>
      </c>
      <c r="E112" s="197" t="s">
        <v>571</v>
      </c>
      <c r="F112" s="197" t="s">
        <v>357</v>
      </c>
      <c r="G112" s="197" t="str" cm="1">
        <f t="array" ref="G112">_xlfn.IFNA(_xlfn.SWITCH(F112,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"Ship"),H112)</f>
        <v>VA</v>
      </c>
      <c r="H112" s="197" t="s">
        <v>241</v>
      </c>
    </row>
    <row r="113" spans="1:8" ht="17.5" customHeight="1" x14ac:dyDescent="0.25">
      <c r="A113" s="194" t="s">
        <v>235</v>
      </c>
      <c r="B113" s="194" t="s">
        <v>236</v>
      </c>
      <c r="C113" s="196" t="s">
        <v>572</v>
      </c>
      <c r="D113" s="196" t="s">
        <v>573</v>
      </c>
      <c r="E113" s="197" t="s">
        <v>574</v>
      </c>
      <c r="F113" s="197" t="s">
        <v>364</v>
      </c>
      <c r="G113" s="197" t="str" cm="1">
        <f t="array" ref="G113">_xlfn.IFNA(_xlfn.SWITCH(F113,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"Ship"),H113)</f>
        <v>TX</v>
      </c>
      <c r="H113" s="197" t="s">
        <v>241</v>
      </c>
    </row>
    <row r="114" spans="1:8" ht="17.5" customHeight="1" x14ac:dyDescent="0.25">
      <c r="A114" s="194" t="s">
        <v>235</v>
      </c>
      <c r="B114" s="194" t="s">
        <v>236</v>
      </c>
      <c r="C114" s="196" t="s">
        <v>575</v>
      </c>
      <c r="D114" s="196" t="s">
        <v>576</v>
      </c>
      <c r="E114" s="197" t="s">
        <v>577</v>
      </c>
      <c r="F114" s="197" t="s">
        <v>348</v>
      </c>
      <c r="G114" s="197" t="str" cm="1">
        <f t="array" ref="G114">_xlfn.IFNA(_xlfn.SWITCH(F114,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"Ship"),H114)</f>
        <v>CO</v>
      </c>
      <c r="H114" s="197" t="s">
        <v>241</v>
      </c>
    </row>
    <row r="115" spans="1:8" ht="17.5" customHeight="1" x14ac:dyDescent="0.25">
      <c r="A115" s="194" t="s">
        <v>235</v>
      </c>
      <c r="B115" s="194" t="s">
        <v>236</v>
      </c>
      <c r="C115" s="196" t="s">
        <v>578</v>
      </c>
      <c r="D115" s="196" t="s">
        <v>579</v>
      </c>
      <c r="E115" s="20" t="s">
        <v>580</v>
      </c>
      <c r="F115" s="197" t="s">
        <v>364</v>
      </c>
      <c r="G115" s="197" t="str" cm="1">
        <f t="array" ref="G115">_xlfn.IFNA(_xlfn.SWITCH(F115,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"Ship"),H115)</f>
        <v>TX</v>
      </c>
      <c r="H115" s="197" t="s">
        <v>241</v>
      </c>
    </row>
    <row r="116" spans="1:8" ht="17.5" customHeight="1" x14ac:dyDescent="0.25">
      <c r="A116" s="194" t="s">
        <v>235</v>
      </c>
      <c r="B116" s="194" t="s">
        <v>236</v>
      </c>
      <c r="C116" s="196" t="s">
        <v>581</v>
      </c>
      <c r="D116" s="196" t="s">
        <v>582</v>
      </c>
      <c r="E116" s="198" t="s">
        <v>583</v>
      </c>
      <c r="F116" s="197" t="s">
        <v>240</v>
      </c>
      <c r="G116" s="197" t="str" cm="1">
        <f t="array" ref="G116">_xlfn.IFNA(_xlfn.SWITCH(F116,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"Ship"),H116)</f>
        <v>MD</v>
      </c>
      <c r="H116" s="197" t="s">
        <v>241</v>
      </c>
    </row>
    <row r="117" spans="1:8" ht="17.5" customHeight="1" x14ac:dyDescent="0.25">
      <c r="A117" s="194" t="s">
        <v>235</v>
      </c>
      <c r="B117" s="194" t="s">
        <v>236</v>
      </c>
      <c r="C117" s="196" t="s">
        <v>584</v>
      </c>
      <c r="D117" s="196" t="s">
        <v>585</v>
      </c>
      <c r="E117" s="197" t="s">
        <v>586</v>
      </c>
      <c r="F117" s="197" t="s">
        <v>378</v>
      </c>
      <c r="G117" s="197" t="str" cm="1">
        <f t="array" ref="G117">_xlfn.IFNA(_xlfn.SWITCH(F117,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"Ship"),H117)</f>
        <v>MA</v>
      </c>
      <c r="H117" s="197" t="s">
        <v>241</v>
      </c>
    </row>
    <row r="118" spans="1:8" ht="17.5" customHeight="1" x14ac:dyDescent="0.25">
      <c r="A118" s="194" t="s">
        <v>235</v>
      </c>
      <c r="B118" s="194" t="s">
        <v>236</v>
      </c>
      <c r="C118" s="196" t="s">
        <v>587</v>
      </c>
      <c r="D118" s="196" t="s">
        <v>588</v>
      </c>
      <c r="E118" s="197" t="s">
        <v>589</v>
      </c>
      <c r="F118" s="197" t="s">
        <v>240</v>
      </c>
      <c r="G118" s="197" t="str" cm="1">
        <f t="array" ref="G118">_xlfn.IFNA(_xlfn.SWITCH(F118,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"Ship"),H118)</f>
        <v>MD</v>
      </c>
      <c r="H118" s="197" t="s">
        <v>241</v>
      </c>
    </row>
    <row r="119" spans="1:8" ht="17.5" customHeight="1" x14ac:dyDescent="0.25">
      <c r="A119" s="194" t="s">
        <v>235</v>
      </c>
      <c r="B119" s="194" t="s">
        <v>236</v>
      </c>
      <c r="C119" s="196" t="s">
        <v>590</v>
      </c>
      <c r="D119" s="196" t="s">
        <v>591</v>
      </c>
      <c r="E119" s="197" t="s">
        <v>592</v>
      </c>
      <c r="F119" s="197" t="s">
        <v>593</v>
      </c>
      <c r="G119" s="197" t="str" cm="1">
        <f t="array" ref="G119">_xlfn.IFNA(_xlfn.SWITCH(F119,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"Ship"),H119)</f>
        <v>NY</v>
      </c>
      <c r="H119" s="197" t="s">
        <v>241</v>
      </c>
    </row>
    <row r="120" spans="1:8" ht="17.5" customHeight="1" x14ac:dyDescent="0.25">
      <c r="A120" s="194" t="s">
        <v>235</v>
      </c>
      <c r="B120" s="194" t="s">
        <v>236</v>
      </c>
      <c r="C120" s="196" t="s">
        <v>594</v>
      </c>
      <c r="D120" s="196" t="s">
        <v>595</v>
      </c>
      <c r="E120" s="197" t="s">
        <v>596</v>
      </c>
      <c r="F120" s="197" t="s">
        <v>597</v>
      </c>
      <c r="G120" s="197" t="str" cm="1">
        <f t="array" ref="G120">_xlfn.IFNA(_xlfn.SWITCH(F120,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"Ship"),H120)</f>
        <v>SC</v>
      </c>
      <c r="H120" s="197" t="s">
        <v>241</v>
      </c>
    </row>
    <row r="121" spans="1:8" ht="17.5" customHeight="1" x14ac:dyDescent="0.25">
      <c r="A121" s="194" t="s">
        <v>235</v>
      </c>
      <c r="B121" s="194" t="s">
        <v>236</v>
      </c>
      <c r="C121" s="196" t="s">
        <v>598</v>
      </c>
      <c r="D121" s="196" t="s">
        <v>599</v>
      </c>
      <c r="E121" s="197" t="s">
        <v>600</v>
      </c>
      <c r="F121" s="197" t="s">
        <v>344</v>
      </c>
      <c r="G121" s="197" t="str" cm="1">
        <f t="array" ref="G121">_xlfn.IFNA(_xlfn.SWITCH(F121,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"Ship"),H121)</f>
        <v>KY</v>
      </c>
      <c r="H121" s="197" t="s">
        <v>241</v>
      </c>
    </row>
    <row r="122" spans="1:8" ht="17.5" customHeight="1" x14ac:dyDescent="0.25">
      <c r="A122" s="194" t="s">
        <v>235</v>
      </c>
      <c r="B122" s="194" t="s">
        <v>236</v>
      </c>
      <c r="C122" s="196" t="s">
        <v>601</v>
      </c>
      <c r="D122" s="196" t="s">
        <v>602</v>
      </c>
      <c r="E122" s="197" t="s">
        <v>603</v>
      </c>
      <c r="F122" s="197" t="s">
        <v>527</v>
      </c>
      <c r="G122" s="197" t="str" cm="1">
        <f t="array" ref="G122">_xlfn.IFNA(_xlfn.SWITCH(F122,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"Ship"),H122)</f>
        <v>GA</v>
      </c>
      <c r="H122" s="197" t="s">
        <v>241</v>
      </c>
    </row>
    <row r="123" spans="1:8" ht="17.5" customHeight="1" x14ac:dyDescent="0.25">
      <c r="A123" s="194" t="s">
        <v>235</v>
      </c>
      <c r="B123" s="194" t="s">
        <v>236</v>
      </c>
      <c r="C123" s="196" t="s">
        <v>604</v>
      </c>
      <c r="D123" s="196" t="s">
        <v>605</v>
      </c>
      <c r="E123" s="197" t="s">
        <v>606</v>
      </c>
      <c r="F123" s="197" t="s">
        <v>301</v>
      </c>
      <c r="G123" s="197" t="str" cm="1">
        <f t="array" ref="G123">_xlfn.IFNA(_xlfn.SWITCH(F123,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"Ship"),H123)</f>
        <v>AL</v>
      </c>
      <c r="H123" s="197" t="s">
        <v>241</v>
      </c>
    </row>
    <row r="124" spans="1:8" ht="17.5" customHeight="1" x14ac:dyDescent="0.25">
      <c r="A124" s="194" t="s">
        <v>235</v>
      </c>
      <c r="B124" s="194" t="s">
        <v>236</v>
      </c>
      <c r="C124" s="196" t="s">
        <v>607</v>
      </c>
      <c r="D124" s="196" t="s">
        <v>608</v>
      </c>
      <c r="E124" s="197" t="s">
        <v>609</v>
      </c>
      <c r="F124" s="197" t="s">
        <v>527</v>
      </c>
      <c r="G124" s="197" t="str" cm="1">
        <f t="array" ref="G124">_xlfn.IFNA(_xlfn.SWITCH(F124,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"Ship"),H124)</f>
        <v>GA</v>
      </c>
      <c r="H124" s="197" t="s">
        <v>241</v>
      </c>
    </row>
    <row r="125" spans="1:8" ht="17.5" customHeight="1" x14ac:dyDescent="0.25">
      <c r="A125" s="194" t="s">
        <v>235</v>
      </c>
      <c r="B125" s="194" t="s">
        <v>236</v>
      </c>
      <c r="C125" s="196" t="s">
        <v>610</v>
      </c>
      <c r="D125" s="196" t="s">
        <v>611</v>
      </c>
      <c r="E125" s="197" t="s">
        <v>612</v>
      </c>
      <c r="F125" s="197" t="s">
        <v>390</v>
      </c>
      <c r="G125" s="197" t="str" cm="1">
        <f t="array" ref="G125">_xlfn.IFNA(_xlfn.SWITCH(F125,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"Ship"),H125)</f>
        <v>AK</v>
      </c>
      <c r="H125" s="197" t="s">
        <v>241</v>
      </c>
    </row>
    <row r="126" spans="1:8" ht="17.5" customHeight="1" x14ac:dyDescent="0.25">
      <c r="A126" s="194" t="s">
        <v>195</v>
      </c>
      <c r="B126" s="194" t="s">
        <v>196</v>
      </c>
      <c r="C126" s="196" t="s">
        <v>613</v>
      </c>
      <c r="D126" s="196" t="s">
        <v>614</v>
      </c>
      <c r="E126" s="197" t="s">
        <v>615</v>
      </c>
      <c r="F126" s="197" t="s">
        <v>288</v>
      </c>
      <c r="G126" s="197" t="str" cm="1">
        <f t="array" ref="G126">_xlfn.IFNA(_xlfn.SWITCH(F126,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"Ship"),H126)</f>
        <v>Italy</v>
      </c>
      <c r="H126" s="197" t="s">
        <v>151</v>
      </c>
    </row>
    <row r="127" spans="1:8" ht="17.5" customHeight="1" x14ac:dyDescent="0.25">
      <c r="A127" s="194" t="s">
        <v>195</v>
      </c>
      <c r="B127" s="194" t="s">
        <v>196</v>
      </c>
      <c r="C127" s="196" t="s">
        <v>616</v>
      </c>
      <c r="D127" s="196" t="s">
        <v>617</v>
      </c>
      <c r="E127" s="198" t="s">
        <v>618</v>
      </c>
      <c r="F127" s="197" t="s">
        <v>364</v>
      </c>
      <c r="G127" s="197" t="str" cm="1">
        <f t="array" ref="G127">_xlfn.IFNA(_xlfn.SWITCH(F127,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"Ship"),H127)</f>
        <v>TX</v>
      </c>
      <c r="H127" s="197" t="s">
        <v>241</v>
      </c>
    </row>
    <row r="128" spans="1:8" ht="17.5" customHeight="1" x14ac:dyDescent="0.25">
      <c r="A128" s="194" t="s">
        <v>195</v>
      </c>
      <c r="B128" s="194" t="s">
        <v>196</v>
      </c>
      <c r="C128" s="196" t="s">
        <v>619</v>
      </c>
      <c r="D128" s="196" t="s">
        <v>620</v>
      </c>
      <c r="E128" s="197" t="s">
        <v>621</v>
      </c>
      <c r="F128" s="197" t="s">
        <v>386</v>
      </c>
      <c r="G128" s="197" t="str" cm="1">
        <f t="array" ref="G128">_xlfn.IFNA(_xlfn.SWITCH(F128,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"Ship"),H128)</f>
        <v>ND</v>
      </c>
      <c r="H128" s="197" t="s">
        <v>241</v>
      </c>
    </row>
    <row r="129" spans="1:8" ht="17.5" customHeight="1" x14ac:dyDescent="0.25">
      <c r="A129" s="194" t="s">
        <v>195</v>
      </c>
      <c r="B129" s="194" t="s">
        <v>196</v>
      </c>
      <c r="C129" s="196" t="s">
        <v>622</v>
      </c>
      <c r="D129" s="196" t="s">
        <v>623</v>
      </c>
      <c r="E129" s="198" t="s">
        <v>624</v>
      </c>
      <c r="F129" s="197" t="s">
        <v>382</v>
      </c>
      <c r="G129" s="197" t="str" cm="1">
        <f t="array" ref="G129">_xlfn.IFNA(_xlfn.SWITCH(F129,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"Ship"),H129)</f>
        <v>PA</v>
      </c>
      <c r="H129" s="197" t="s">
        <v>241</v>
      </c>
    </row>
    <row r="130" spans="1:8" ht="17.5" customHeight="1" x14ac:dyDescent="0.25">
      <c r="A130" s="194" t="s">
        <v>195</v>
      </c>
      <c r="B130" s="194" t="s">
        <v>196</v>
      </c>
      <c r="C130" s="196" t="s">
        <v>625</v>
      </c>
      <c r="D130" s="196" t="s">
        <v>626</v>
      </c>
      <c r="E130" s="198" t="s">
        <v>627</v>
      </c>
      <c r="F130" s="197" t="s">
        <v>593</v>
      </c>
      <c r="G130" s="197" t="str" cm="1">
        <f t="array" ref="G130">_xlfn.IFNA(_xlfn.SWITCH(F130,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"Ship"),H130)</f>
        <v>NY</v>
      </c>
      <c r="H130" s="197" t="s">
        <v>241</v>
      </c>
    </row>
    <row r="131" spans="1:8" ht="17.5" customHeight="1" x14ac:dyDescent="0.25">
      <c r="A131" s="194" t="s">
        <v>235</v>
      </c>
      <c r="B131" s="194" t="s">
        <v>236</v>
      </c>
      <c r="C131" s="196" t="s">
        <v>628</v>
      </c>
      <c r="D131" s="196" t="s">
        <v>629</v>
      </c>
      <c r="E131" s="197" t="s">
        <v>630</v>
      </c>
      <c r="F131" s="197" t="s">
        <v>340</v>
      </c>
      <c r="G131" s="197" t="str" cm="1">
        <f t="array" ref="G131">_xlfn.IFNA(_xlfn.SWITCH(F131,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"Ship"),H131)</f>
        <v>HI</v>
      </c>
      <c r="H131" s="197" t="s">
        <v>241</v>
      </c>
    </row>
    <row r="132" spans="1:8" ht="17.5" customHeight="1" x14ac:dyDescent="0.25">
      <c r="A132" s="194" t="s">
        <v>195</v>
      </c>
      <c r="B132" s="194" t="s">
        <v>196</v>
      </c>
      <c r="C132" s="196" t="s">
        <v>631</v>
      </c>
      <c r="D132" s="196" t="s">
        <v>632</v>
      </c>
      <c r="E132" s="197" t="s">
        <v>633</v>
      </c>
      <c r="F132" s="197" t="s">
        <v>378</v>
      </c>
      <c r="G132" s="197" t="str" cm="1">
        <f t="array" ref="G132">_xlfn.IFNA(_xlfn.SWITCH(F132,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"Ship"),H132)</f>
        <v>MA</v>
      </c>
      <c r="H132" s="197" t="s">
        <v>241</v>
      </c>
    </row>
    <row r="133" spans="1:8" ht="17.5" customHeight="1" x14ac:dyDescent="0.25">
      <c r="A133" s="194" t="s">
        <v>352</v>
      </c>
      <c r="B133" s="194" t="s">
        <v>353</v>
      </c>
      <c r="C133" s="196" t="s">
        <v>634</v>
      </c>
      <c r="D133" s="196" t="s">
        <v>635</v>
      </c>
      <c r="E133" s="197" t="s">
        <v>636</v>
      </c>
      <c r="F133" s="197" t="s">
        <v>248</v>
      </c>
      <c r="G133" s="197" t="s">
        <v>248</v>
      </c>
      <c r="H133" s="197" t="s">
        <v>241</v>
      </c>
    </row>
    <row r="134" spans="1:8" ht="17.5" customHeight="1" x14ac:dyDescent="0.25">
      <c r="A134" s="194" t="s">
        <v>195</v>
      </c>
      <c r="B134" s="194" t="s">
        <v>196</v>
      </c>
      <c r="C134" s="196" t="s">
        <v>637</v>
      </c>
      <c r="D134" s="196" t="s">
        <v>638</v>
      </c>
      <c r="E134" s="198" t="s">
        <v>639</v>
      </c>
      <c r="F134" s="197" t="s">
        <v>640</v>
      </c>
      <c r="G134" s="197" t="str" cm="1">
        <f t="array" ref="G134">_xlfn.IFNA(_xlfn.SWITCH(F134,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"Ship"),H134)</f>
        <v>UT</v>
      </c>
      <c r="H134" s="197" t="s">
        <v>241</v>
      </c>
    </row>
    <row r="135" spans="1:8" ht="17.5" customHeight="1" x14ac:dyDescent="0.25">
      <c r="A135" s="194" t="s">
        <v>195</v>
      </c>
      <c r="B135" s="194" t="s">
        <v>196</v>
      </c>
      <c r="C135" s="196" t="s">
        <v>641</v>
      </c>
      <c r="D135" s="196" t="s">
        <v>642</v>
      </c>
      <c r="E135" s="20" t="s">
        <v>643</v>
      </c>
      <c r="F135" s="197" t="s">
        <v>374</v>
      </c>
      <c r="G135" s="197" t="str" cm="1">
        <f t="array" ref="G135">_xlfn.IFNA(_xlfn.SWITCH(F135,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"Ship"),H135)</f>
        <v>NM</v>
      </c>
      <c r="H135" s="197" t="s">
        <v>241</v>
      </c>
    </row>
    <row r="136" spans="1:8" ht="17.5" customHeight="1" x14ac:dyDescent="0.25">
      <c r="A136" s="194" t="s">
        <v>195</v>
      </c>
      <c r="B136" s="194" t="s">
        <v>196</v>
      </c>
      <c r="C136" s="196" t="s">
        <v>644</v>
      </c>
      <c r="D136" s="196" t="s">
        <v>645</v>
      </c>
      <c r="E136" s="197" t="s">
        <v>646</v>
      </c>
      <c r="F136" s="197" t="s">
        <v>541</v>
      </c>
      <c r="G136" s="197" t="str" cm="1">
        <f t="array" ref="G136">_xlfn.IFNA(_xlfn.SWITCH(F136,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"Ship"),H136)</f>
        <v>FL</v>
      </c>
      <c r="H136" s="197" t="s">
        <v>241</v>
      </c>
    </row>
    <row r="137" spans="1:8" ht="17.5" customHeight="1" x14ac:dyDescent="0.25">
      <c r="A137" s="194" t="s">
        <v>235</v>
      </c>
      <c r="B137" s="194" t="s">
        <v>236</v>
      </c>
      <c r="C137" s="196" t="s">
        <v>647</v>
      </c>
      <c r="D137" s="196" t="s">
        <v>648</v>
      </c>
      <c r="E137" s="197" t="s">
        <v>649</v>
      </c>
      <c r="F137" s="197" t="s">
        <v>288</v>
      </c>
      <c r="G137" s="197" t="str" cm="1">
        <f t="array" ref="G137">_xlfn.IFNA(_xlfn.SWITCH(F137,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"Ship"),H137)</f>
        <v>Japan</v>
      </c>
      <c r="H137" s="197" t="s">
        <v>153</v>
      </c>
    </row>
    <row r="138" spans="1:8" ht="17.5" customHeight="1" x14ac:dyDescent="0.25">
      <c r="A138" s="194" t="s">
        <v>235</v>
      </c>
      <c r="B138" s="194" t="s">
        <v>236</v>
      </c>
      <c r="C138" s="196" t="s">
        <v>650</v>
      </c>
      <c r="D138" s="196" t="s">
        <v>651</v>
      </c>
      <c r="E138" s="197" t="s">
        <v>652</v>
      </c>
      <c r="F138" s="197" t="s">
        <v>357</v>
      </c>
      <c r="G138" s="197" t="str" cm="1">
        <f t="array" ref="G138">_xlfn.IFNA(_xlfn.SWITCH(F138,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"Ship"),H138)</f>
        <v>VA</v>
      </c>
      <c r="H138" s="197" t="s">
        <v>241</v>
      </c>
    </row>
    <row r="139" spans="1:8" ht="17.5" customHeight="1" x14ac:dyDescent="0.25">
      <c r="A139" s="194" t="s">
        <v>235</v>
      </c>
      <c r="B139" s="194" t="s">
        <v>236</v>
      </c>
      <c r="C139" s="196" t="s">
        <v>653</v>
      </c>
      <c r="D139" s="196" t="s">
        <v>654</v>
      </c>
      <c r="E139" s="197" t="s">
        <v>655</v>
      </c>
      <c r="F139" s="197" t="s">
        <v>288</v>
      </c>
      <c r="G139" s="197" t="str" cm="1">
        <f t="array" ref="G139">_xlfn.IFNA(_xlfn.SWITCH(F139,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"Ship"),H139)</f>
        <v>Germany</v>
      </c>
      <c r="H139" s="197" t="s">
        <v>139</v>
      </c>
    </row>
    <row r="140" spans="1:8" ht="17.5" customHeight="1" x14ac:dyDescent="0.25">
      <c r="A140" s="194" t="s">
        <v>235</v>
      </c>
      <c r="B140" s="194" t="s">
        <v>236</v>
      </c>
      <c r="C140" s="196" t="s">
        <v>656</v>
      </c>
      <c r="D140" s="196" t="s">
        <v>657</v>
      </c>
      <c r="E140" s="197" t="s">
        <v>658</v>
      </c>
      <c r="F140" s="197" t="s">
        <v>364</v>
      </c>
      <c r="G140" s="197" t="str" cm="1">
        <f t="array" ref="G140">_xlfn.IFNA(_xlfn.SWITCH(F140,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"Ship"),H140)</f>
        <v>TX</v>
      </c>
      <c r="H140" s="197" t="s">
        <v>241</v>
      </c>
    </row>
    <row r="141" spans="1:8" ht="17.5" customHeight="1" x14ac:dyDescent="0.25">
      <c r="A141" s="194" t="s">
        <v>235</v>
      </c>
      <c r="B141" s="194" t="s">
        <v>236</v>
      </c>
      <c r="C141" s="196" t="s">
        <v>659</v>
      </c>
      <c r="D141" s="196" t="s">
        <v>660</v>
      </c>
      <c r="E141" s="197" t="s">
        <v>661</v>
      </c>
      <c r="F141" s="197" t="s">
        <v>662</v>
      </c>
      <c r="G141" s="197" t="str" cm="1">
        <f t="array" ref="G141">_xlfn.IFNA(_xlfn.SWITCH(F141,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"Ship"),H141)</f>
        <v>IL</v>
      </c>
      <c r="H141" s="197" t="s">
        <v>241</v>
      </c>
    </row>
    <row r="142" spans="1:8" ht="17.5" customHeight="1" x14ac:dyDescent="0.25">
      <c r="A142" s="194" t="s">
        <v>235</v>
      </c>
      <c r="B142" s="194" t="s">
        <v>236</v>
      </c>
      <c r="C142" s="196" t="s">
        <v>663</v>
      </c>
      <c r="D142" s="196" t="s">
        <v>664</v>
      </c>
      <c r="E142" s="197" t="s">
        <v>665</v>
      </c>
      <c r="F142" s="197" t="s">
        <v>364</v>
      </c>
      <c r="G142" s="197" t="str" cm="1">
        <f t="array" ref="G142">_xlfn.IFNA(_xlfn.SWITCH(F142,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"Ship"),H142)</f>
        <v>TX</v>
      </c>
      <c r="H142" s="197" t="s">
        <v>241</v>
      </c>
    </row>
    <row r="143" spans="1:8" ht="17.5" customHeight="1" x14ac:dyDescent="0.25">
      <c r="A143" s="194" t="s">
        <v>235</v>
      </c>
      <c r="B143" s="194" t="s">
        <v>236</v>
      </c>
      <c r="C143" s="196" t="s">
        <v>666</v>
      </c>
      <c r="D143" s="196" t="s">
        <v>667</v>
      </c>
      <c r="E143" s="197" t="s">
        <v>668</v>
      </c>
      <c r="F143" s="197" t="s">
        <v>527</v>
      </c>
      <c r="G143" s="197" t="str" cm="1">
        <f t="array" ref="G143">_xlfn.IFNA(_xlfn.SWITCH(F143,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"Ship"),H143)</f>
        <v>GA</v>
      </c>
      <c r="H143" s="197" t="s">
        <v>241</v>
      </c>
    </row>
    <row r="144" spans="1:8" ht="17.5" customHeight="1" x14ac:dyDescent="0.25">
      <c r="A144" s="194" t="s">
        <v>195</v>
      </c>
      <c r="B144" s="194" t="s">
        <v>196</v>
      </c>
      <c r="C144" s="196" t="s">
        <v>669</v>
      </c>
      <c r="D144" s="196" t="s">
        <v>670</v>
      </c>
      <c r="E144" s="198" t="s">
        <v>671</v>
      </c>
      <c r="F144" s="197" t="s">
        <v>541</v>
      </c>
      <c r="G144" s="197" t="str" cm="1">
        <f t="array" ref="G144">_xlfn.IFNA(_xlfn.SWITCH(F144,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"Ship"),H144)</f>
        <v>FL</v>
      </c>
      <c r="H144" s="197" t="s">
        <v>241</v>
      </c>
    </row>
    <row r="145" spans="1:8" ht="17.5" customHeight="1" x14ac:dyDescent="0.25">
      <c r="A145" s="194" t="s">
        <v>235</v>
      </c>
      <c r="B145" s="194" t="s">
        <v>236</v>
      </c>
      <c r="C145" s="196" t="s">
        <v>672</v>
      </c>
      <c r="D145" s="196" t="s">
        <v>673</v>
      </c>
      <c r="E145" s="197" t="s">
        <v>674</v>
      </c>
      <c r="F145" s="197" t="s">
        <v>288</v>
      </c>
      <c r="G145" s="197" t="str" cm="1">
        <f t="array" ref="G145">_xlfn.IFNA(_xlfn.SWITCH(F145,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"Ship"),H145)</f>
        <v>Germany</v>
      </c>
      <c r="H145" s="197" t="s">
        <v>139</v>
      </c>
    </row>
    <row r="146" spans="1:8" ht="17.5" customHeight="1" x14ac:dyDescent="0.25">
      <c r="A146" s="194" t="s">
        <v>195</v>
      </c>
      <c r="B146" s="194" t="s">
        <v>196</v>
      </c>
      <c r="C146" s="196" t="s">
        <v>675</v>
      </c>
      <c r="D146" s="196" t="s">
        <v>676</v>
      </c>
      <c r="E146" s="197" t="s">
        <v>677</v>
      </c>
      <c r="F146" s="197" t="s">
        <v>288</v>
      </c>
      <c r="G146" s="197" t="str" cm="1">
        <f t="array" ref="G146">_xlfn.IFNA(_xlfn.SWITCH(F146,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"Ship"),H146)</f>
        <v>Turkey</v>
      </c>
      <c r="H146" s="197" t="s">
        <v>177</v>
      </c>
    </row>
    <row r="147" spans="1:8" ht="17.5" customHeight="1" x14ac:dyDescent="0.25">
      <c r="A147" s="194" t="s">
        <v>195</v>
      </c>
      <c r="B147" s="194" t="s">
        <v>196</v>
      </c>
      <c r="C147" s="196" t="s">
        <v>678</v>
      </c>
      <c r="D147" s="196" t="s">
        <v>679</v>
      </c>
      <c r="E147" s="197" t="s">
        <v>680</v>
      </c>
      <c r="F147" s="197" t="s">
        <v>288</v>
      </c>
      <c r="G147" s="197" t="str" cm="1">
        <f t="array" ref="G147">_xlfn.IFNA(_xlfn.SWITCH(F147,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"Ship"),H147)</f>
        <v>Turkey</v>
      </c>
      <c r="H147" s="197" t="s">
        <v>177</v>
      </c>
    </row>
    <row r="148" spans="1:8" ht="17.5" customHeight="1" x14ac:dyDescent="0.25">
      <c r="A148" s="194" t="s">
        <v>195</v>
      </c>
      <c r="B148" s="194" t="s">
        <v>196</v>
      </c>
      <c r="C148" s="196" t="s">
        <v>681</v>
      </c>
      <c r="D148" s="196" t="s">
        <v>682</v>
      </c>
      <c r="E148" s="198" t="s">
        <v>683</v>
      </c>
      <c r="F148" s="197" t="s">
        <v>309</v>
      </c>
      <c r="G148" s="197" t="str" cm="1">
        <f t="array" ref="G148">_xlfn.IFNA(_xlfn.SWITCH(F148,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"Ship"),H148)</f>
        <v>DC</v>
      </c>
      <c r="H148" s="197" t="s">
        <v>241</v>
      </c>
    </row>
    <row r="149" spans="1:8" ht="17.5" customHeight="1" x14ac:dyDescent="0.25">
      <c r="A149" s="194" t="s">
        <v>195</v>
      </c>
      <c r="B149" s="194" t="s">
        <v>196</v>
      </c>
      <c r="C149" s="196" t="s">
        <v>684</v>
      </c>
      <c r="D149" s="196" t="s">
        <v>685</v>
      </c>
      <c r="E149" s="198" t="s">
        <v>686</v>
      </c>
      <c r="F149" s="197" t="s">
        <v>240</v>
      </c>
      <c r="G149" s="197" t="str" cm="1">
        <f t="array" ref="G149">_xlfn.IFNA(_xlfn.SWITCH(F149,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"Ship"),H149)</f>
        <v>MD</v>
      </c>
      <c r="H149" s="197" t="s">
        <v>241</v>
      </c>
    </row>
    <row r="150" spans="1:8" ht="17.5" customHeight="1" x14ac:dyDescent="0.25">
      <c r="A150" s="194" t="s">
        <v>195</v>
      </c>
      <c r="B150" s="194" t="s">
        <v>196</v>
      </c>
      <c r="C150" s="196" t="s">
        <v>687</v>
      </c>
      <c r="D150" s="196" t="s">
        <v>688</v>
      </c>
      <c r="E150" s="197" t="s">
        <v>689</v>
      </c>
      <c r="F150" s="197" t="s">
        <v>597</v>
      </c>
      <c r="G150" s="197" t="str" cm="1">
        <f t="array" ref="G150">_xlfn.IFNA(_xlfn.SWITCH(F150,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"Ship"),H150)</f>
        <v>SC</v>
      </c>
      <c r="H150" s="197" t="s">
        <v>241</v>
      </c>
    </row>
    <row r="151" spans="1:8" ht="17.5" customHeight="1" x14ac:dyDescent="0.25">
      <c r="A151" s="194" t="s">
        <v>195</v>
      </c>
      <c r="B151" s="194" t="s">
        <v>196</v>
      </c>
      <c r="C151" s="196" t="s">
        <v>690</v>
      </c>
      <c r="D151" s="196" t="s">
        <v>691</v>
      </c>
      <c r="E151" s="197" t="s">
        <v>692</v>
      </c>
      <c r="F151" s="197" t="s">
        <v>390</v>
      </c>
      <c r="G151" s="197" t="str" cm="1">
        <f t="array" ref="G151">_xlfn.IFNA(_xlfn.SWITCH(F151,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"Ship"),H151)</f>
        <v>AK</v>
      </c>
      <c r="H151" s="197" t="s">
        <v>241</v>
      </c>
    </row>
    <row r="152" spans="1:8" ht="17.5" customHeight="1" x14ac:dyDescent="0.25">
      <c r="A152" s="194" t="s">
        <v>195</v>
      </c>
      <c r="B152" s="194" t="s">
        <v>196</v>
      </c>
      <c r="C152" s="196" t="s">
        <v>693</v>
      </c>
      <c r="D152" s="196" t="s">
        <v>694</v>
      </c>
      <c r="E152" s="197" t="s">
        <v>695</v>
      </c>
      <c r="F152" s="197" t="s">
        <v>357</v>
      </c>
      <c r="G152" s="197" t="str" cm="1">
        <f t="array" ref="G152">_xlfn.IFNA(_xlfn.SWITCH(F152,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"Ship"),H152)</f>
        <v>VA</v>
      </c>
      <c r="H152" s="197" t="s">
        <v>241</v>
      </c>
    </row>
    <row r="153" spans="1:8" ht="17.5" customHeight="1" x14ac:dyDescent="0.25">
      <c r="A153" s="194" t="s">
        <v>235</v>
      </c>
      <c r="B153" s="194" t="s">
        <v>236</v>
      </c>
      <c r="C153" s="196" t="s">
        <v>693</v>
      </c>
      <c r="D153" s="196" t="s">
        <v>696</v>
      </c>
      <c r="E153" s="197" t="s">
        <v>695</v>
      </c>
      <c r="F153" s="197" t="s">
        <v>357</v>
      </c>
      <c r="G153" s="197" t="str" cm="1">
        <f t="array" ref="G153">_xlfn.IFNA(_xlfn.SWITCH(F153,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"Ship"),H153)</f>
        <v>VA</v>
      </c>
      <c r="H153" s="197" t="s">
        <v>241</v>
      </c>
    </row>
    <row r="154" spans="1:8" ht="17.5" customHeight="1" x14ac:dyDescent="0.25">
      <c r="A154" s="194" t="s">
        <v>235</v>
      </c>
      <c r="B154" s="194" t="s">
        <v>236</v>
      </c>
      <c r="C154" s="196" t="s">
        <v>697</v>
      </c>
      <c r="D154" s="196" t="s">
        <v>698</v>
      </c>
      <c r="E154" s="197" t="s">
        <v>699</v>
      </c>
      <c r="F154" s="197" t="s">
        <v>568</v>
      </c>
      <c r="G154" s="197" t="str" cm="1">
        <f t="array" ref="G154">_xlfn.IFNA(_xlfn.SWITCH(F154,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"Ship"),H154)</f>
        <v>WA</v>
      </c>
      <c r="H154" s="197" t="s">
        <v>241</v>
      </c>
    </row>
    <row r="155" spans="1:8" ht="17.5" customHeight="1" x14ac:dyDescent="0.25">
      <c r="A155" s="194" t="s">
        <v>195</v>
      </c>
      <c r="B155" s="194" t="s">
        <v>196</v>
      </c>
      <c r="C155" s="196" t="s">
        <v>700</v>
      </c>
      <c r="D155" s="196" t="s">
        <v>701</v>
      </c>
      <c r="E155" s="197" t="s">
        <v>702</v>
      </c>
      <c r="F155" s="197" t="s">
        <v>703</v>
      </c>
      <c r="G155" s="197" t="str" cm="1">
        <f t="array" ref="G155">_xlfn.IFNA(_xlfn.SWITCH(F155,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"Ship"),H155)</f>
        <v>NJ</v>
      </c>
      <c r="H155" s="197" t="s">
        <v>241</v>
      </c>
    </row>
    <row r="156" spans="1:8" ht="17.5" customHeight="1" x14ac:dyDescent="0.25">
      <c r="A156" s="194" t="s">
        <v>235</v>
      </c>
      <c r="B156" s="194" t="s">
        <v>236</v>
      </c>
      <c r="C156" s="196" t="s">
        <v>704</v>
      </c>
      <c r="D156" s="196" t="s">
        <v>705</v>
      </c>
      <c r="E156" s="197" t="s">
        <v>706</v>
      </c>
      <c r="F156" s="197" t="s">
        <v>357</v>
      </c>
      <c r="G156" s="197" t="str" cm="1">
        <f t="array" ref="G156">_xlfn.IFNA(_xlfn.SWITCH(F156,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"Ship"),H156)</f>
        <v>VA</v>
      </c>
      <c r="H156" s="197" t="s">
        <v>241</v>
      </c>
    </row>
    <row r="157" spans="1:8" ht="17.5" customHeight="1" x14ac:dyDescent="0.25">
      <c r="A157" s="194" t="s">
        <v>352</v>
      </c>
      <c r="B157" s="194" t="s">
        <v>353</v>
      </c>
      <c r="C157" s="196" t="s">
        <v>707</v>
      </c>
      <c r="D157" s="196" t="s">
        <v>708</v>
      </c>
      <c r="E157" s="198" t="s">
        <v>709</v>
      </c>
      <c r="F157" s="197" t="s">
        <v>357</v>
      </c>
      <c r="G157" s="197" t="str" cm="1">
        <f t="array" ref="G157">_xlfn.IFNA(_xlfn.SWITCH(F157,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"Ship"),H157)</f>
        <v>VA</v>
      </c>
      <c r="H157" s="197" t="s">
        <v>241</v>
      </c>
    </row>
    <row r="158" spans="1:8" ht="17.5" customHeight="1" x14ac:dyDescent="0.25">
      <c r="A158" s="194" t="s">
        <v>293</v>
      </c>
      <c r="B158" s="194" t="s">
        <v>294</v>
      </c>
      <c r="C158" s="196" t="s">
        <v>710</v>
      </c>
      <c r="D158" s="196" t="s">
        <v>711</v>
      </c>
      <c r="E158" s="20" t="s">
        <v>712</v>
      </c>
      <c r="F158" s="197" t="s">
        <v>340</v>
      </c>
      <c r="G158" s="197" t="str" cm="1">
        <f t="array" ref="G158">_xlfn.IFNA(_xlfn.SWITCH(F158,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"Ship"),H158)</f>
        <v>HI</v>
      </c>
      <c r="H158" s="197" t="s">
        <v>241</v>
      </c>
    </row>
    <row r="159" spans="1:8" ht="17.5" customHeight="1" x14ac:dyDescent="0.25">
      <c r="A159" s="194" t="s">
        <v>195</v>
      </c>
      <c r="B159" s="194" t="s">
        <v>196</v>
      </c>
      <c r="C159" s="196" t="s">
        <v>656</v>
      </c>
      <c r="D159" s="196" t="s">
        <v>713</v>
      </c>
      <c r="E159" s="197" t="s">
        <v>714</v>
      </c>
      <c r="F159" s="197" t="s">
        <v>364</v>
      </c>
      <c r="G159" s="197" t="str" cm="1">
        <f t="array" ref="G159">_xlfn.IFNA(_xlfn.SWITCH(F159,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"Ship"),H159)</f>
        <v>TX</v>
      </c>
      <c r="H159" s="197" t="s">
        <v>241</v>
      </c>
    </row>
    <row r="160" spans="1:8" ht="17.5" customHeight="1" x14ac:dyDescent="0.25">
      <c r="A160" s="194" t="s">
        <v>293</v>
      </c>
      <c r="B160" s="194" t="s">
        <v>294</v>
      </c>
      <c r="C160" s="196" t="s">
        <v>715</v>
      </c>
      <c r="D160" s="196" t="s">
        <v>716</v>
      </c>
      <c r="E160" s="197" t="s">
        <v>717</v>
      </c>
      <c r="F160" s="197" t="s">
        <v>357</v>
      </c>
      <c r="G160" s="197" t="str" cm="1">
        <f t="array" ref="G160">_xlfn.IFNA(_xlfn.SWITCH(F160,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"Ship"),H160)</f>
        <v>VA</v>
      </c>
      <c r="H160" s="197" t="s">
        <v>241</v>
      </c>
    </row>
    <row r="161" spans="1:8" ht="17.5" customHeight="1" x14ac:dyDescent="0.25">
      <c r="A161" s="194" t="s">
        <v>235</v>
      </c>
      <c r="B161" s="194" t="s">
        <v>236</v>
      </c>
      <c r="C161" s="196" t="s">
        <v>718</v>
      </c>
      <c r="D161" s="196" t="s">
        <v>719</v>
      </c>
      <c r="E161" s="197" t="s">
        <v>720</v>
      </c>
      <c r="F161" s="197" t="s">
        <v>288</v>
      </c>
      <c r="G161" s="197" t="str" cm="1">
        <f t="array" ref="G161">_xlfn.IFNA(_xlfn.SWITCH(F161,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"Ship"),H161)</f>
        <v>Germany</v>
      </c>
      <c r="H161" s="197" t="s">
        <v>139</v>
      </c>
    </row>
    <row r="162" spans="1:8" ht="17.5" customHeight="1" x14ac:dyDescent="0.25">
      <c r="A162" s="194" t="s">
        <v>195</v>
      </c>
      <c r="B162" s="194" t="s">
        <v>196</v>
      </c>
      <c r="C162" s="196" t="s">
        <v>721</v>
      </c>
      <c r="D162" s="196" t="s">
        <v>722</v>
      </c>
      <c r="E162" s="197" t="s">
        <v>723</v>
      </c>
      <c r="F162" s="197" t="s">
        <v>288</v>
      </c>
      <c r="G162" s="197" t="str" cm="1">
        <f t="array" ref="G162">_xlfn.IFNA(_xlfn.SWITCH(F162,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"Ship"),H162)</f>
        <v>Japan</v>
      </c>
      <c r="H162" s="197" t="s">
        <v>153</v>
      </c>
    </row>
    <row r="163" spans="1:8" ht="17.5" customHeight="1" x14ac:dyDescent="0.25">
      <c r="A163" s="194" t="s">
        <v>195</v>
      </c>
      <c r="B163" s="194" t="s">
        <v>196</v>
      </c>
      <c r="C163" s="196" t="s">
        <v>724</v>
      </c>
      <c r="D163" s="196" t="s">
        <v>725</v>
      </c>
      <c r="E163" s="20" t="s">
        <v>726</v>
      </c>
      <c r="F163" s="197" t="s">
        <v>288</v>
      </c>
      <c r="G163" s="197" t="str" cm="1">
        <f t="array" ref="G163">_xlfn.IFNA(_xlfn.SWITCH(F163,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"Ship"),H163)</f>
        <v>Germany</v>
      </c>
      <c r="H163" s="197" t="s">
        <v>139</v>
      </c>
    </row>
    <row r="164" spans="1:8" ht="17.5" customHeight="1" x14ac:dyDescent="0.25">
      <c r="A164" s="194" t="s">
        <v>195</v>
      </c>
      <c r="B164" s="194" t="s">
        <v>196</v>
      </c>
      <c r="C164" s="196" t="s">
        <v>727</v>
      </c>
      <c r="D164" s="196" t="s">
        <v>728</v>
      </c>
      <c r="E164" s="197" t="s">
        <v>729</v>
      </c>
      <c r="F164" s="197" t="s">
        <v>288</v>
      </c>
      <c r="G164" s="197" t="str" cm="1">
        <f t="array" ref="G164">_xlfn.IFNA(_xlfn.SWITCH(F164,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"Ship"),H164)</f>
        <v>Afghanistan</v>
      </c>
      <c r="H164" s="197" t="s">
        <v>129</v>
      </c>
    </row>
    <row r="165" spans="1:8" ht="17.5" customHeight="1" x14ac:dyDescent="0.25">
      <c r="A165" s="194" t="s">
        <v>195</v>
      </c>
      <c r="B165" s="194" t="s">
        <v>196</v>
      </c>
      <c r="C165" s="196" t="s">
        <v>730</v>
      </c>
      <c r="D165" s="196" t="s">
        <v>731</v>
      </c>
      <c r="E165" s="197" t="s">
        <v>732</v>
      </c>
      <c r="F165" s="197" t="s">
        <v>305</v>
      </c>
      <c r="G165" s="197" t="str" cm="1">
        <f t="array" ref="G165">_xlfn.IFNA(_xlfn.SWITCH(F165,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"Ship"),H165)</f>
        <v>MI</v>
      </c>
      <c r="H165" s="197" t="s">
        <v>241</v>
      </c>
    </row>
    <row r="166" spans="1:8" ht="17.5" customHeight="1" x14ac:dyDescent="0.25">
      <c r="A166" s="194" t="s">
        <v>195</v>
      </c>
      <c r="B166" s="194" t="s">
        <v>196</v>
      </c>
      <c r="C166" s="196" t="s">
        <v>733</v>
      </c>
      <c r="D166" s="196" t="s">
        <v>734</v>
      </c>
      <c r="E166" s="198" t="s">
        <v>735</v>
      </c>
      <c r="F166" s="197" t="s">
        <v>374</v>
      </c>
      <c r="G166" s="197" t="str" cm="1">
        <f t="array" ref="G166">_xlfn.IFNA(_xlfn.SWITCH(F166,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"Ship"),H166)</f>
        <v>NM</v>
      </c>
      <c r="H166" s="197" t="s">
        <v>241</v>
      </c>
    </row>
    <row r="167" spans="1:8" ht="17.5" customHeight="1" x14ac:dyDescent="0.25">
      <c r="A167" s="194" t="s">
        <v>195</v>
      </c>
      <c r="B167" s="194" t="s">
        <v>196</v>
      </c>
      <c r="C167" s="196" t="s">
        <v>736</v>
      </c>
      <c r="D167" s="196" t="s">
        <v>737</v>
      </c>
      <c r="E167" s="197" t="s">
        <v>738</v>
      </c>
      <c r="F167" s="197" t="s">
        <v>288</v>
      </c>
      <c r="G167" s="197" t="str" cm="1">
        <f t="array" ref="G167">_xlfn.IFNA(_xlfn.SWITCH(F167,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"Ship"),H167)</f>
        <v>Belgium</v>
      </c>
      <c r="H167" s="197" t="s">
        <v>133</v>
      </c>
    </row>
    <row r="168" spans="1:8" ht="17.5" customHeight="1" x14ac:dyDescent="0.25">
      <c r="A168" s="194" t="s">
        <v>235</v>
      </c>
      <c r="B168" s="194" t="s">
        <v>236</v>
      </c>
      <c r="C168" s="196" t="s">
        <v>739</v>
      </c>
      <c r="D168" s="196" t="s">
        <v>740</v>
      </c>
      <c r="E168" s="197" t="s">
        <v>741</v>
      </c>
      <c r="F168" s="197" t="s">
        <v>288</v>
      </c>
      <c r="G168" s="197" t="str" cm="1">
        <f t="array" ref="G168">_xlfn.IFNA(_xlfn.SWITCH(F168,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"Ship"),H168)</f>
        <v>Republic of Korea</v>
      </c>
      <c r="H168" s="197" t="s">
        <v>1714</v>
      </c>
    </row>
    <row r="169" spans="1:8" ht="17.5" customHeight="1" x14ac:dyDescent="0.25">
      <c r="A169" s="194" t="s">
        <v>195</v>
      </c>
      <c r="B169" s="194" t="s">
        <v>196</v>
      </c>
      <c r="C169" s="196" t="s">
        <v>742</v>
      </c>
      <c r="D169" s="196" t="s">
        <v>743</v>
      </c>
      <c r="E169" s="197" t="s">
        <v>744</v>
      </c>
      <c r="F169" s="197" t="s">
        <v>288</v>
      </c>
      <c r="G169" s="197" t="str" cm="1">
        <f t="array" ref="G169">_xlfn.IFNA(_xlfn.SWITCH(F169,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"Ship"),H169)</f>
        <v>Republic of Korea</v>
      </c>
      <c r="H169" s="197" t="s">
        <v>1714</v>
      </c>
    </row>
    <row r="170" spans="1:8" ht="17.5" customHeight="1" x14ac:dyDescent="0.25">
      <c r="A170" s="194" t="s">
        <v>195</v>
      </c>
      <c r="B170" s="194" t="s">
        <v>196</v>
      </c>
      <c r="C170" s="196" t="s">
        <v>745</v>
      </c>
      <c r="D170" s="196" t="s">
        <v>746</v>
      </c>
      <c r="E170" s="197" t="s">
        <v>747</v>
      </c>
      <c r="F170" s="197" t="s">
        <v>288</v>
      </c>
      <c r="G170" s="197" t="str" cm="1">
        <f t="array" ref="G170">_xlfn.IFNA(_xlfn.SWITCH(F170,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"Ship"),H170)</f>
        <v>Portugal</v>
      </c>
      <c r="H170" s="197" t="s">
        <v>165</v>
      </c>
    </row>
    <row r="171" spans="1:8" ht="17.5" customHeight="1" x14ac:dyDescent="0.25">
      <c r="A171" s="194" t="s">
        <v>235</v>
      </c>
      <c r="B171" s="194" t="s">
        <v>236</v>
      </c>
      <c r="C171" s="196" t="s">
        <v>748</v>
      </c>
      <c r="D171" s="196" t="s">
        <v>749</v>
      </c>
      <c r="E171" s="197" t="s">
        <v>750</v>
      </c>
      <c r="F171" s="197" t="s">
        <v>288</v>
      </c>
      <c r="G171" s="197" t="str" cm="1">
        <f t="array" ref="G171">_xlfn.IFNA(_xlfn.SWITCH(F171,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"Ship"),H171)</f>
        <v>Germany</v>
      </c>
      <c r="H171" s="197" t="s">
        <v>139</v>
      </c>
    </row>
    <row r="172" spans="1:8" ht="17.5" customHeight="1" x14ac:dyDescent="0.25">
      <c r="A172" s="194" t="s">
        <v>195</v>
      </c>
      <c r="B172" s="194" t="s">
        <v>196</v>
      </c>
      <c r="C172" s="196" t="s">
        <v>751</v>
      </c>
      <c r="D172" s="196" t="s">
        <v>752</v>
      </c>
      <c r="E172" s="197" t="s">
        <v>753</v>
      </c>
      <c r="F172" s="197" t="s">
        <v>364</v>
      </c>
      <c r="G172" s="197" t="str" cm="1">
        <f t="array" ref="G172">_xlfn.IFNA(_xlfn.SWITCH(F172,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"Ship"),H172)</f>
        <v>TX</v>
      </c>
      <c r="H172" s="197" t="s">
        <v>241</v>
      </c>
    </row>
    <row r="173" spans="1:8" ht="17.5" customHeight="1" x14ac:dyDescent="0.25">
      <c r="A173" s="194" t="s">
        <v>235</v>
      </c>
      <c r="B173" s="194" t="s">
        <v>236</v>
      </c>
      <c r="C173" s="196" t="s">
        <v>754</v>
      </c>
      <c r="D173" s="196" t="s">
        <v>755</v>
      </c>
      <c r="E173" s="197" t="s">
        <v>756</v>
      </c>
      <c r="F173" s="197" t="s">
        <v>382</v>
      </c>
      <c r="G173" s="197" t="str" cm="1">
        <f t="array" ref="G173">_xlfn.IFNA(_xlfn.SWITCH(F173,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"Ship"),H173)</f>
        <v>PA</v>
      </c>
      <c r="H173" s="197" t="s">
        <v>241</v>
      </c>
    </row>
    <row r="174" spans="1:8" ht="17.5" customHeight="1" x14ac:dyDescent="0.25">
      <c r="A174" s="194" t="s">
        <v>195</v>
      </c>
      <c r="B174" s="194" t="s">
        <v>196</v>
      </c>
      <c r="C174" s="196" t="s">
        <v>757</v>
      </c>
      <c r="D174" s="196" t="s">
        <v>758</v>
      </c>
      <c r="E174" s="197" t="s">
        <v>759</v>
      </c>
      <c r="F174" s="197" t="s">
        <v>760</v>
      </c>
      <c r="G174" s="197" t="str" cm="1">
        <f t="array" ref="G174">_xlfn.IFNA(_xlfn.SWITCH(F174,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"Ship"),H174)</f>
        <v>AR</v>
      </c>
      <c r="H174" s="197" t="s">
        <v>241</v>
      </c>
    </row>
    <row r="175" spans="1:8" ht="17.5" customHeight="1" x14ac:dyDescent="0.25">
      <c r="A175" s="194" t="s">
        <v>195</v>
      </c>
      <c r="B175" s="194" t="s">
        <v>196</v>
      </c>
      <c r="C175" s="196" t="s">
        <v>761</v>
      </c>
      <c r="D175" s="196" t="s">
        <v>762</v>
      </c>
      <c r="E175" s="198" t="s">
        <v>763</v>
      </c>
      <c r="F175" s="197" t="s">
        <v>336</v>
      </c>
      <c r="G175" s="197" t="str" cm="1">
        <f t="array" ref="G175">_xlfn.IFNA(_xlfn.SWITCH(F175,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"Ship"),H175)</f>
        <v>CA</v>
      </c>
      <c r="H175" s="197" t="s">
        <v>241</v>
      </c>
    </row>
    <row r="176" spans="1:8" ht="17.5" customHeight="1" x14ac:dyDescent="0.25">
      <c r="A176" s="194" t="s">
        <v>195</v>
      </c>
      <c r="B176" s="194" t="s">
        <v>196</v>
      </c>
      <c r="C176" s="196" t="s">
        <v>764</v>
      </c>
      <c r="D176" s="196" t="s">
        <v>765</v>
      </c>
      <c r="E176" s="197" t="s">
        <v>766</v>
      </c>
      <c r="F176" s="197" t="s">
        <v>490</v>
      </c>
      <c r="G176" s="197" t="str" cm="1">
        <f t="array" ref="G176">_xlfn.IFNA(_xlfn.SWITCH(F176,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"Ship"),H176)</f>
        <v>AZ</v>
      </c>
      <c r="H176" s="197" t="s">
        <v>241</v>
      </c>
    </row>
    <row r="177" spans="1:8" ht="17.5" customHeight="1" x14ac:dyDescent="0.25">
      <c r="A177" s="194" t="s">
        <v>195</v>
      </c>
      <c r="B177" s="194" t="s">
        <v>196</v>
      </c>
      <c r="C177" s="196" t="s">
        <v>767</v>
      </c>
      <c r="D177" s="196" t="s">
        <v>768</v>
      </c>
      <c r="E177" s="20" t="s">
        <v>769</v>
      </c>
      <c r="F177" s="197" t="s">
        <v>541</v>
      </c>
      <c r="G177" s="197" t="str" cm="1">
        <f t="array" ref="G177">_xlfn.IFNA(_xlfn.SWITCH(F177,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"Ship"),H177)</f>
        <v>FL</v>
      </c>
      <c r="H177" s="197" t="s">
        <v>241</v>
      </c>
    </row>
    <row r="178" spans="1:8" ht="17.5" customHeight="1" x14ac:dyDescent="0.25">
      <c r="A178" s="194" t="s">
        <v>195</v>
      </c>
      <c r="B178" s="194" t="s">
        <v>196</v>
      </c>
      <c r="C178" s="196" t="s">
        <v>770</v>
      </c>
      <c r="D178" s="196" t="s">
        <v>771</v>
      </c>
      <c r="E178" s="197" t="s">
        <v>772</v>
      </c>
      <c r="F178" s="197" t="s">
        <v>773</v>
      </c>
      <c r="G178" s="197" t="str" cm="1">
        <f t="array" ref="G178">_xlfn.IFNA(_xlfn.SWITCH(F178,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"Ship"),H178)</f>
        <v>MT</v>
      </c>
      <c r="H178" s="197" t="s">
        <v>241</v>
      </c>
    </row>
    <row r="179" spans="1:8" ht="17.5" customHeight="1" x14ac:dyDescent="0.25">
      <c r="A179" s="194" t="s">
        <v>195</v>
      </c>
      <c r="B179" s="194" t="s">
        <v>196</v>
      </c>
      <c r="C179" s="196" t="s">
        <v>774</v>
      </c>
      <c r="D179" s="196" t="s">
        <v>775</v>
      </c>
      <c r="E179" s="197" t="s">
        <v>776</v>
      </c>
      <c r="F179" s="197" t="s">
        <v>336</v>
      </c>
      <c r="G179" s="197" t="str" cm="1">
        <f t="array" ref="G179">_xlfn.IFNA(_xlfn.SWITCH(F179,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"Ship"),H179)</f>
        <v>CA</v>
      </c>
      <c r="H179" s="197" t="s">
        <v>241</v>
      </c>
    </row>
    <row r="180" spans="1:8" ht="17.5" customHeight="1" x14ac:dyDescent="0.25">
      <c r="A180" s="194" t="s">
        <v>352</v>
      </c>
      <c r="B180" s="194" t="s">
        <v>353</v>
      </c>
      <c r="C180" s="196" t="s">
        <v>777</v>
      </c>
      <c r="D180" s="196" t="s">
        <v>778</v>
      </c>
      <c r="E180" s="198" t="s">
        <v>779</v>
      </c>
      <c r="F180" s="197" t="s">
        <v>309</v>
      </c>
      <c r="G180" s="197" t="str" cm="1">
        <f t="array" ref="G180">_xlfn.IFNA(_xlfn.SWITCH(F180,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"Ship"),H180)</f>
        <v>DC</v>
      </c>
      <c r="H180" s="197" t="s">
        <v>241</v>
      </c>
    </row>
    <row r="181" spans="1:8" ht="17.5" customHeight="1" x14ac:dyDescent="0.25">
      <c r="A181" s="194" t="s">
        <v>352</v>
      </c>
      <c r="B181" s="194" t="s">
        <v>353</v>
      </c>
      <c r="C181" s="196" t="s">
        <v>777</v>
      </c>
      <c r="D181" s="196" t="s">
        <v>778</v>
      </c>
      <c r="E181" s="198" t="s">
        <v>779</v>
      </c>
      <c r="F181" s="197" t="s">
        <v>309</v>
      </c>
      <c r="G181" s="197" t="str" cm="1">
        <f t="array" ref="G181">_xlfn.IFNA(_xlfn.SWITCH(F181,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"Ship"),H181)</f>
        <v>DC</v>
      </c>
      <c r="H181" s="197" t="s">
        <v>241</v>
      </c>
    </row>
    <row r="182" spans="1:8" ht="17.5" customHeight="1" x14ac:dyDescent="0.25">
      <c r="A182" s="194" t="s">
        <v>352</v>
      </c>
      <c r="B182" s="194" t="s">
        <v>353</v>
      </c>
      <c r="C182" s="196" t="s">
        <v>780</v>
      </c>
      <c r="D182" s="196" t="s">
        <v>781</v>
      </c>
      <c r="E182" s="198" t="s">
        <v>782</v>
      </c>
      <c r="F182" s="197" t="s">
        <v>336</v>
      </c>
      <c r="G182" s="197" t="str" cm="1">
        <f t="array" ref="G182">_xlfn.IFNA(_xlfn.SWITCH(F182,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"Ship"),H182)</f>
        <v>CA</v>
      </c>
      <c r="H182" s="197" t="s">
        <v>241</v>
      </c>
    </row>
    <row r="183" spans="1:8" ht="17.5" customHeight="1" x14ac:dyDescent="0.25">
      <c r="A183" s="194" t="s">
        <v>352</v>
      </c>
      <c r="B183" s="194" t="s">
        <v>353</v>
      </c>
      <c r="C183" s="196" t="s">
        <v>783</v>
      </c>
      <c r="D183" s="196" t="s">
        <v>784</v>
      </c>
      <c r="E183" s="198" t="s">
        <v>785</v>
      </c>
      <c r="F183" s="197" t="s">
        <v>786</v>
      </c>
      <c r="G183" s="197" t="str" cm="1">
        <f t="array" ref="G183">_xlfn.IFNA(_xlfn.SWITCH(F183,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"Ship"),H183)</f>
        <v>NC</v>
      </c>
      <c r="H183" s="197" t="s">
        <v>241</v>
      </c>
    </row>
    <row r="184" spans="1:8" ht="17.5" customHeight="1" x14ac:dyDescent="0.25">
      <c r="A184" s="194" t="s">
        <v>352</v>
      </c>
      <c r="B184" s="194" t="s">
        <v>353</v>
      </c>
      <c r="C184" s="196" t="s">
        <v>787</v>
      </c>
      <c r="D184" s="196" t="s">
        <v>788</v>
      </c>
      <c r="E184" s="198" t="s">
        <v>789</v>
      </c>
      <c r="F184" s="197" t="s">
        <v>288</v>
      </c>
      <c r="G184" s="197" t="str" cm="1">
        <f t="array" ref="G184">_xlfn.IFNA(_xlfn.SWITCH(F184,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"Ship"),H184)</f>
        <v>Japan</v>
      </c>
      <c r="H184" s="197" t="s">
        <v>153</v>
      </c>
    </row>
    <row r="185" spans="1:8" ht="17.5" customHeight="1" x14ac:dyDescent="0.25">
      <c r="A185" s="194" t="s">
        <v>352</v>
      </c>
      <c r="B185" s="194" t="s">
        <v>353</v>
      </c>
      <c r="C185" s="196" t="s">
        <v>790</v>
      </c>
      <c r="D185" s="196" t="s">
        <v>791</v>
      </c>
      <c r="E185" s="198" t="s">
        <v>792</v>
      </c>
      <c r="F185" s="197" t="s">
        <v>336</v>
      </c>
      <c r="G185" s="197" t="str" cm="1">
        <f t="array" ref="G185">_xlfn.IFNA(_xlfn.SWITCH(F185,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"Ship"),H185)</f>
        <v>CA</v>
      </c>
      <c r="H185" s="197" t="s">
        <v>241</v>
      </c>
    </row>
    <row r="186" spans="1:8" ht="17.5" customHeight="1" x14ac:dyDescent="0.25">
      <c r="A186" s="194" t="s">
        <v>352</v>
      </c>
      <c r="B186" s="194" t="s">
        <v>353</v>
      </c>
      <c r="C186" s="196" t="s">
        <v>793</v>
      </c>
      <c r="D186" s="196" t="s">
        <v>794</v>
      </c>
      <c r="E186" s="198" t="s">
        <v>795</v>
      </c>
      <c r="F186" s="197" t="s">
        <v>490</v>
      </c>
      <c r="G186" s="197" t="str" cm="1">
        <f t="array" ref="G186">_xlfn.IFNA(_xlfn.SWITCH(F186,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"Ship"),H186)</f>
        <v>AZ</v>
      </c>
      <c r="H186" s="197" t="s">
        <v>241</v>
      </c>
    </row>
    <row r="187" spans="1:8" ht="17.5" customHeight="1" x14ac:dyDescent="0.25">
      <c r="A187" s="194" t="s">
        <v>352</v>
      </c>
      <c r="B187" s="194" t="s">
        <v>353</v>
      </c>
      <c r="C187" s="196" t="s">
        <v>796</v>
      </c>
      <c r="D187" s="196" t="s">
        <v>797</v>
      </c>
      <c r="E187" s="198" t="s">
        <v>798</v>
      </c>
      <c r="F187" s="197" t="s">
        <v>786</v>
      </c>
      <c r="G187" s="197" t="str" cm="1">
        <f t="array" ref="G187">_xlfn.IFNA(_xlfn.SWITCH(F187,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"Ship"),H187)</f>
        <v>NC</v>
      </c>
      <c r="H187" s="197" t="s">
        <v>241</v>
      </c>
    </row>
    <row r="188" spans="1:8" ht="17.5" customHeight="1" x14ac:dyDescent="0.25">
      <c r="A188" s="194" t="s">
        <v>352</v>
      </c>
      <c r="B188" s="194" t="s">
        <v>353</v>
      </c>
      <c r="C188" s="196" t="s">
        <v>799</v>
      </c>
      <c r="D188" s="196" t="s">
        <v>800</v>
      </c>
      <c r="E188" s="198" t="s">
        <v>801</v>
      </c>
      <c r="F188" s="197" t="s">
        <v>336</v>
      </c>
      <c r="G188" s="197" t="str" cm="1">
        <f t="array" ref="G188">_xlfn.IFNA(_xlfn.SWITCH(F188,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"Ship"),H188)</f>
        <v>CA</v>
      </c>
      <c r="H188" s="197" t="s">
        <v>241</v>
      </c>
    </row>
    <row r="189" spans="1:8" ht="17.5" customHeight="1" x14ac:dyDescent="0.25">
      <c r="A189" s="194" t="s">
        <v>352</v>
      </c>
      <c r="B189" s="194" t="s">
        <v>353</v>
      </c>
      <c r="C189" s="196" t="s">
        <v>802</v>
      </c>
      <c r="D189" s="196" t="s">
        <v>803</v>
      </c>
      <c r="E189" s="198" t="s">
        <v>804</v>
      </c>
      <c r="F189" s="197" t="s">
        <v>288</v>
      </c>
      <c r="G189" s="197" t="str" cm="1">
        <f t="array" ref="G189">_xlfn.IFNA(_xlfn.SWITCH(F189,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"Ship"),H189)</f>
        <v>Japan</v>
      </c>
      <c r="H189" s="197" t="s">
        <v>153</v>
      </c>
    </row>
    <row r="190" spans="1:8" ht="17.5" customHeight="1" x14ac:dyDescent="0.25">
      <c r="A190" s="194" t="s">
        <v>352</v>
      </c>
      <c r="B190" s="194" t="s">
        <v>353</v>
      </c>
      <c r="C190" s="196" t="s">
        <v>805</v>
      </c>
      <c r="D190" s="196" t="s">
        <v>806</v>
      </c>
      <c r="E190" s="198" t="s">
        <v>807</v>
      </c>
      <c r="F190" s="197" t="s">
        <v>340</v>
      </c>
      <c r="G190" s="197" t="str" cm="1">
        <f t="array" ref="G190">_xlfn.IFNA(_xlfn.SWITCH(F190,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"Ship"),H190)</f>
        <v>HI</v>
      </c>
      <c r="H190" s="197" t="s">
        <v>241</v>
      </c>
    </row>
    <row r="191" spans="1:8" ht="17.5" customHeight="1" x14ac:dyDescent="0.25">
      <c r="A191" s="194" t="s">
        <v>352</v>
      </c>
      <c r="B191" s="194" t="s">
        <v>353</v>
      </c>
      <c r="C191" s="196" t="s">
        <v>808</v>
      </c>
      <c r="D191" s="196" t="s">
        <v>809</v>
      </c>
      <c r="E191" s="198" t="s">
        <v>810</v>
      </c>
      <c r="F191" s="197" t="s">
        <v>357</v>
      </c>
      <c r="G191" s="197" t="str" cm="1">
        <f t="array" ref="G191">_xlfn.IFNA(_xlfn.SWITCH(F191,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"Ship"),H191)</f>
        <v>VA</v>
      </c>
      <c r="H191" s="197" t="s">
        <v>241</v>
      </c>
    </row>
    <row r="192" spans="1:8" ht="17.5" customHeight="1" x14ac:dyDescent="0.25">
      <c r="A192" s="194" t="s">
        <v>352</v>
      </c>
      <c r="B192" s="194" t="s">
        <v>353</v>
      </c>
      <c r="C192" s="196" t="s">
        <v>811</v>
      </c>
      <c r="D192" s="196" t="s">
        <v>812</v>
      </c>
      <c r="E192" s="197" t="s">
        <v>813</v>
      </c>
      <c r="F192" s="197" t="s">
        <v>597</v>
      </c>
      <c r="G192" s="197" t="str" cm="1">
        <f t="array" ref="G192">_xlfn.IFNA(_xlfn.SWITCH(F192,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"Ship"),H192)</f>
        <v>SC</v>
      </c>
      <c r="H192" s="197" t="s">
        <v>241</v>
      </c>
    </row>
    <row r="193" spans="1:8" ht="17.5" customHeight="1" x14ac:dyDescent="0.25">
      <c r="A193" s="194" t="s">
        <v>352</v>
      </c>
      <c r="B193" s="194" t="s">
        <v>353</v>
      </c>
      <c r="C193" s="196" t="s">
        <v>504</v>
      </c>
      <c r="D193" s="196" t="s">
        <v>814</v>
      </c>
      <c r="E193" s="198" t="s">
        <v>815</v>
      </c>
      <c r="F193" s="197" t="s">
        <v>527</v>
      </c>
      <c r="G193" s="197" t="str" cm="1">
        <f t="array" ref="G193">_xlfn.IFNA(_xlfn.SWITCH(F193,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"Ship"),H193)</f>
        <v>GA</v>
      </c>
      <c r="H193" s="197" t="s">
        <v>241</v>
      </c>
    </row>
    <row r="194" spans="1:8" ht="17.5" customHeight="1" x14ac:dyDescent="0.25">
      <c r="A194" s="194" t="s">
        <v>352</v>
      </c>
      <c r="B194" s="194" t="s">
        <v>353</v>
      </c>
      <c r="C194" s="196" t="s">
        <v>504</v>
      </c>
      <c r="D194" s="196" t="s">
        <v>814</v>
      </c>
      <c r="E194" s="198" t="s">
        <v>815</v>
      </c>
      <c r="F194" s="197" t="s">
        <v>527</v>
      </c>
      <c r="G194" s="197" t="str" cm="1">
        <f t="array" ref="G194">_xlfn.IFNA(_xlfn.SWITCH(F194,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"Ship"),H194)</f>
        <v>GA</v>
      </c>
      <c r="H194" s="197" t="s">
        <v>241</v>
      </c>
    </row>
    <row r="195" spans="1:8" ht="17.5" customHeight="1" x14ac:dyDescent="0.25">
      <c r="A195" s="194" t="s">
        <v>352</v>
      </c>
      <c r="B195" s="194" t="s">
        <v>353</v>
      </c>
      <c r="C195" s="196" t="s">
        <v>816</v>
      </c>
      <c r="D195" s="196" t="s">
        <v>817</v>
      </c>
      <c r="E195" s="197" t="s">
        <v>818</v>
      </c>
      <c r="F195" s="197" t="s">
        <v>336</v>
      </c>
      <c r="G195" s="197" t="str" cm="1">
        <f t="array" ref="G195">_xlfn.IFNA(_xlfn.SWITCH(F195,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"Ship"),H195)</f>
        <v>CA</v>
      </c>
      <c r="H195" s="197" t="s">
        <v>241</v>
      </c>
    </row>
    <row r="196" spans="1:8" ht="17.5" customHeight="1" x14ac:dyDescent="0.25">
      <c r="A196" s="194" t="s">
        <v>352</v>
      </c>
      <c r="B196" s="194" t="s">
        <v>353</v>
      </c>
      <c r="C196" s="196" t="s">
        <v>819</v>
      </c>
      <c r="D196" s="196" t="s">
        <v>820</v>
      </c>
      <c r="E196" s="20" t="s">
        <v>821</v>
      </c>
      <c r="F196" s="197" t="s">
        <v>593</v>
      </c>
      <c r="G196" s="197" t="str" cm="1">
        <f t="array" ref="G196">_xlfn.IFNA(_xlfn.SWITCH(F196,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"Ship"),H196)</f>
        <v>NY</v>
      </c>
      <c r="H196" s="197" t="s">
        <v>241</v>
      </c>
    </row>
    <row r="197" spans="1:8" ht="17.5" customHeight="1" x14ac:dyDescent="0.25">
      <c r="A197" s="194" t="s">
        <v>195</v>
      </c>
      <c r="B197" s="194" t="s">
        <v>196</v>
      </c>
      <c r="C197" s="196" t="s">
        <v>822</v>
      </c>
      <c r="D197" s="196" t="s">
        <v>823</v>
      </c>
      <c r="E197" s="198" t="s">
        <v>824</v>
      </c>
      <c r="F197" s="197" t="s">
        <v>301</v>
      </c>
      <c r="G197" s="197" t="str" cm="1">
        <f t="array" ref="G197">_xlfn.IFNA(_xlfn.SWITCH(F197,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"Ship"),H197)</f>
        <v>AL</v>
      </c>
      <c r="H197" s="197" t="s">
        <v>241</v>
      </c>
    </row>
    <row r="198" spans="1:8" ht="17.5" customHeight="1" x14ac:dyDescent="0.25">
      <c r="A198" s="194" t="s">
        <v>235</v>
      </c>
      <c r="B198" s="194" t="s">
        <v>236</v>
      </c>
      <c r="C198" s="196" t="s">
        <v>825</v>
      </c>
      <c r="D198" s="196" t="s">
        <v>826</v>
      </c>
      <c r="E198" s="197" t="s">
        <v>827</v>
      </c>
      <c r="F198" s="197" t="s">
        <v>292</v>
      </c>
      <c r="G198" s="197" t="str" cm="1">
        <f t="array" ref="G198">_xlfn.IFNA(_xlfn.SWITCH(F198,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"Ship"),H198)</f>
        <v>OK</v>
      </c>
      <c r="H198" s="197" t="s">
        <v>241</v>
      </c>
    </row>
    <row r="199" spans="1:8" ht="17.5" customHeight="1" x14ac:dyDescent="0.25">
      <c r="A199" s="194" t="s">
        <v>195</v>
      </c>
      <c r="B199" s="194" t="s">
        <v>196</v>
      </c>
      <c r="C199" s="196" t="s">
        <v>828</v>
      </c>
      <c r="D199" s="196" t="s">
        <v>829</v>
      </c>
      <c r="E199" s="197" t="s">
        <v>830</v>
      </c>
      <c r="F199" s="197" t="s">
        <v>831</v>
      </c>
      <c r="G199" s="197" t="str" cm="1">
        <f t="array" ref="G199">_xlfn.IFNA(_xlfn.SWITCH(F199,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"Ship"),H199)</f>
        <v>KS</v>
      </c>
      <c r="H199" s="197" t="s">
        <v>241</v>
      </c>
    </row>
    <row r="200" spans="1:8" ht="17.5" customHeight="1" x14ac:dyDescent="0.25">
      <c r="A200" s="194" t="s">
        <v>293</v>
      </c>
      <c r="B200" s="194" t="s">
        <v>294</v>
      </c>
      <c r="C200" s="196" t="s">
        <v>832</v>
      </c>
      <c r="D200" s="196" t="s">
        <v>833</v>
      </c>
      <c r="E200" s="198" t="s">
        <v>834</v>
      </c>
      <c r="F200" s="197" t="s">
        <v>248</v>
      </c>
      <c r="G200" s="197" t="str" cm="1">
        <f t="array" ref="G200">_xlfn.IFNA(_xlfn.SWITCH(F200,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"Ship"),H200)</f>
        <v>Virtual</v>
      </c>
      <c r="H200" s="197" t="s">
        <v>248</v>
      </c>
    </row>
    <row r="201" spans="1:8" ht="17.5" customHeight="1" x14ac:dyDescent="0.25">
      <c r="A201" s="194" t="s">
        <v>195</v>
      </c>
      <c r="B201" s="194" t="s">
        <v>196</v>
      </c>
      <c r="C201" s="196" t="s">
        <v>835</v>
      </c>
      <c r="D201" s="196" t="s">
        <v>836</v>
      </c>
      <c r="E201" s="198" t="s">
        <v>837</v>
      </c>
      <c r="F201" s="197" t="s">
        <v>838</v>
      </c>
      <c r="G201" s="197" t="str" cm="1">
        <f t="array" ref="G201">_xlfn.IFNA(_xlfn.SWITCH(F201,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"Ship"),H201)</f>
        <v>MN</v>
      </c>
      <c r="H201" s="197" t="s">
        <v>241</v>
      </c>
    </row>
    <row r="202" spans="1:8" ht="17.5" customHeight="1" x14ac:dyDescent="0.25">
      <c r="A202" s="194" t="s">
        <v>195</v>
      </c>
      <c r="B202" s="194" t="s">
        <v>196</v>
      </c>
      <c r="C202" s="196" t="s">
        <v>839</v>
      </c>
      <c r="D202" s="196" t="s">
        <v>840</v>
      </c>
      <c r="E202" s="197" t="s">
        <v>841</v>
      </c>
      <c r="F202" s="197" t="s">
        <v>386</v>
      </c>
      <c r="G202" s="197" t="str" cm="1">
        <f t="array" ref="G202">_xlfn.IFNA(_xlfn.SWITCH(F202,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"Ship"),H202)</f>
        <v>ND</v>
      </c>
      <c r="H202" s="197" t="s">
        <v>241</v>
      </c>
    </row>
    <row r="203" spans="1:8" ht="17.5" customHeight="1" x14ac:dyDescent="0.25">
      <c r="A203" s="194" t="s">
        <v>195</v>
      </c>
      <c r="B203" s="194" t="s">
        <v>196</v>
      </c>
      <c r="C203" s="196" t="s">
        <v>842</v>
      </c>
      <c r="D203" s="196" t="s">
        <v>843</v>
      </c>
      <c r="E203" s="20" t="s">
        <v>844</v>
      </c>
      <c r="F203" s="197" t="s">
        <v>288</v>
      </c>
      <c r="G203" s="197" t="str" cm="1">
        <f t="array" ref="G203">_xlfn.IFNA(_xlfn.SWITCH(F203,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"Ship"),H203)</f>
        <v>Japan</v>
      </c>
      <c r="H203" s="197" t="s">
        <v>153</v>
      </c>
    </row>
    <row r="204" spans="1:8" ht="17.5" customHeight="1" x14ac:dyDescent="0.25">
      <c r="A204" s="194" t="s">
        <v>195</v>
      </c>
      <c r="B204" s="194" t="s">
        <v>196</v>
      </c>
      <c r="C204" s="196" t="s">
        <v>845</v>
      </c>
      <c r="D204" s="196" t="s">
        <v>846</v>
      </c>
      <c r="E204" s="197" t="s">
        <v>847</v>
      </c>
      <c r="F204" s="197" t="s">
        <v>527</v>
      </c>
      <c r="G204" s="197" t="str" cm="1">
        <f t="array" ref="G204">_xlfn.IFNA(_xlfn.SWITCH(F204,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"Ship"),H204)</f>
        <v>GA</v>
      </c>
      <c r="H204" s="197" t="s">
        <v>241</v>
      </c>
    </row>
    <row r="205" spans="1:8" ht="17.5" customHeight="1" x14ac:dyDescent="0.25">
      <c r="A205" s="194" t="s">
        <v>195</v>
      </c>
      <c r="B205" s="194" t="s">
        <v>196</v>
      </c>
      <c r="C205" s="196" t="s">
        <v>848</v>
      </c>
      <c r="D205" s="196" t="s">
        <v>849</v>
      </c>
      <c r="E205" s="197" t="s">
        <v>850</v>
      </c>
      <c r="F205" s="197" t="s">
        <v>288</v>
      </c>
      <c r="G205" s="197" t="str" cm="1">
        <f t="array" ref="G205">_xlfn.IFNA(_xlfn.SWITCH(F205,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"Ship"),H205)</f>
        <v>Spain</v>
      </c>
      <c r="H205" s="197" t="s">
        <v>175</v>
      </c>
    </row>
    <row r="206" spans="1:8" ht="17.5" customHeight="1" x14ac:dyDescent="0.25">
      <c r="A206" s="194" t="s">
        <v>195</v>
      </c>
      <c r="B206" s="194" t="s">
        <v>196</v>
      </c>
      <c r="C206" s="196" t="s">
        <v>851</v>
      </c>
      <c r="D206" s="196" t="s">
        <v>852</v>
      </c>
      <c r="E206" s="20" t="s">
        <v>853</v>
      </c>
      <c r="F206" s="197" t="s">
        <v>854</v>
      </c>
      <c r="G206" s="197" t="str" cm="1">
        <f t="array" ref="G206">_xlfn.IFNA(_xlfn.SWITCH(F206,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"Ship"),H206)</f>
        <v>ID</v>
      </c>
      <c r="H206" s="197" t="s">
        <v>241</v>
      </c>
    </row>
    <row r="207" spans="1:8" ht="17.5" customHeight="1" x14ac:dyDescent="0.25">
      <c r="A207" s="194" t="s">
        <v>235</v>
      </c>
      <c r="B207" s="194" t="s">
        <v>236</v>
      </c>
      <c r="C207" s="196" t="s">
        <v>855</v>
      </c>
      <c r="D207" s="196" t="s">
        <v>856</v>
      </c>
      <c r="E207" s="197" t="s">
        <v>857</v>
      </c>
      <c r="F207" s="197" t="s">
        <v>240</v>
      </c>
      <c r="G207" s="197" t="str" cm="1">
        <f t="array" ref="G207">_xlfn.IFNA(_xlfn.SWITCH(F207,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"Ship"),H207)</f>
        <v>MD</v>
      </c>
      <c r="H207" s="197" t="s">
        <v>241</v>
      </c>
    </row>
    <row r="208" spans="1:8" ht="17.5" customHeight="1" x14ac:dyDescent="0.25">
      <c r="A208" s="194" t="s">
        <v>235</v>
      </c>
      <c r="B208" s="194" t="s">
        <v>236</v>
      </c>
      <c r="C208" s="196" t="s">
        <v>858</v>
      </c>
      <c r="D208" s="196" t="s">
        <v>859</v>
      </c>
      <c r="E208" s="197" t="s">
        <v>860</v>
      </c>
      <c r="F208" s="197" t="s">
        <v>861</v>
      </c>
      <c r="G208" s="197" t="str" cm="1">
        <f t="array" ref="G208">_xlfn.IFNA(_xlfn.SWITCH(F208,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"Ship"),H208)</f>
        <v>MO</v>
      </c>
      <c r="H208" s="197" t="s">
        <v>241</v>
      </c>
    </row>
    <row r="209" spans="1:8" ht="17.5" customHeight="1" x14ac:dyDescent="0.25">
      <c r="A209" s="194" t="s">
        <v>235</v>
      </c>
      <c r="B209" s="194" t="s">
        <v>236</v>
      </c>
      <c r="C209" s="196" t="s">
        <v>862</v>
      </c>
      <c r="D209" s="196" t="s">
        <v>863</v>
      </c>
      <c r="E209" s="197" t="s">
        <v>864</v>
      </c>
      <c r="F209" s="197" t="s">
        <v>357</v>
      </c>
      <c r="G209" s="197" t="str" cm="1">
        <f t="array" ref="G209">_xlfn.IFNA(_xlfn.SWITCH(F209,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"Ship"),H209)</f>
        <v>VA</v>
      </c>
      <c r="H209" s="197" t="s">
        <v>241</v>
      </c>
    </row>
    <row r="210" spans="1:8" ht="17.5" customHeight="1" x14ac:dyDescent="0.25">
      <c r="A210" s="194" t="s">
        <v>235</v>
      </c>
      <c r="B210" s="194" t="s">
        <v>236</v>
      </c>
      <c r="C210" s="196" t="s">
        <v>777</v>
      </c>
      <c r="D210" s="196" t="s">
        <v>865</v>
      </c>
      <c r="E210" s="198" t="s">
        <v>866</v>
      </c>
      <c r="F210" s="197" t="s">
        <v>240</v>
      </c>
      <c r="G210" s="197" t="str" cm="1">
        <f t="array" ref="G210">_xlfn.IFNA(_xlfn.SWITCH(F210,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"Ship"),H210)</f>
        <v>MD</v>
      </c>
      <c r="H210" s="197" t="s">
        <v>241</v>
      </c>
    </row>
    <row r="211" spans="1:8" ht="17.5" customHeight="1" x14ac:dyDescent="0.25">
      <c r="A211" s="194" t="s">
        <v>195</v>
      </c>
      <c r="B211" s="194" t="s">
        <v>196</v>
      </c>
      <c r="C211" s="196" t="s">
        <v>867</v>
      </c>
      <c r="D211" s="196" t="s">
        <v>868</v>
      </c>
      <c r="E211" s="197" t="s">
        <v>869</v>
      </c>
      <c r="F211" s="197" t="s">
        <v>288</v>
      </c>
      <c r="G211" s="197" t="str" cm="1">
        <f t="array" ref="G211">_xlfn.IFNA(_xlfn.SWITCH(F211,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"Ship"),H211)</f>
        <v>Germany</v>
      </c>
      <c r="H211" s="197" t="s">
        <v>139</v>
      </c>
    </row>
    <row r="212" spans="1:8" ht="17.5" customHeight="1" x14ac:dyDescent="0.25">
      <c r="A212" s="194" t="s">
        <v>235</v>
      </c>
      <c r="B212" s="194" t="s">
        <v>236</v>
      </c>
      <c r="C212" s="196" t="s">
        <v>870</v>
      </c>
      <c r="D212" s="196" t="s">
        <v>871</v>
      </c>
      <c r="E212" s="197" t="s">
        <v>872</v>
      </c>
      <c r="F212" s="197" t="s">
        <v>288</v>
      </c>
      <c r="G212" s="197" t="str" cm="1">
        <f t="array" ref="G212">_xlfn.IFNA(_xlfn.SWITCH(F212,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"Ship"),H212)</f>
        <v>Germany</v>
      </c>
      <c r="H212" s="197" t="s">
        <v>139</v>
      </c>
    </row>
    <row r="213" spans="1:8" ht="17.5" customHeight="1" x14ac:dyDescent="0.25">
      <c r="A213" s="194" t="s">
        <v>293</v>
      </c>
      <c r="B213" s="194" t="s">
        <v>294</v>
      </c>
      <c r="C213" s="196" t="s">
        <v>873</v>
      </c>
      <c r="D213" s="196" t="s">
        <v>874</v>
      </c>
      <c r="E213" s="197" t="s">
        <v>875</v>
      </c>
      <c r="F213" s="197" t="s">
        <v>336</v>
      </c>
      <c r="G213" s="197" t="str" cm="1">
        <f t="array" ref="G213">_xlfn.IFNA(_xlfn.SWITCH(F213,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"Ship"),H213)</f>
        <v>CA</v>
      </c>
      <c r="H213" s="197" t="s">
        <v>241</v>
      </c>
    </row>
    <row r="214" spans="1:8" ht="17.5" customHeight="1" x14ac:dyDescent="0.25">
      <c r="A214" s="194" t="s">
        <v>293</v>
      </c>
      <c r="B214" s="194" t="s">
        <v>294</v>
      </c>
      <c r="C214" s="196" t="s">
        <v>876</v>
      </c>
      <c r="D214" s="196" t="s">
        <v>877</v>
      </c>
      <c r="E214" s="197" t="s">
        <v>878</v>
      </c>
      <c r="F214" s="197" t="s">
        <v>364</v>
      </c>
      <c r="G214" s="197" t="str" cm="1">
        <f t="array" ref="G214">_xlfn.IFNA(_xlfn.SWITCH(F214,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"Ship"),H214)</f>
        <v>TX</v>
      </c>
      <c r="H214" s="197" t="s">
        <v>241</v>
      </c>
    </row>
    <row r="215" spans="1:8" ht="17.5" customHeight="1" x14ac:dyDescent="0.25">
      <c r="A215" s="194" t="s">
        <v>293</v>
      </c>
      <c r="B215" s="194" t="s">
        <v>294</v>
      </c>
      <c r="C215" s="196" t="s">
        <v>879</v>
      </c>
      <c r="D215" s="196" t="s">
        <v>880</v>
      </c>
      <c r="E215" s="20" t="s">
        <v>881</v>
      </c>
      <c r="F215" s="197" t="s">
        <v>483</v>
      </c>
      <c r="G215" s="197" t="str" cm="1">
        <f t="array" ref="G215">_xlfn.IFNA(_xlfn.SWITCH(F215,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"Ship"),H215)</f>
        <v>NV</v>
      </c>
      <c r="H215" s="197" t="s">
        <v>241</v>
      </c>
    </row>
    <row r="216" spans="1:8" ht="17.5" customHeight="1" x14ac:dyDescent="0.25">
      <c r="A216" s="194" t="s">
        <v>293</v>
      </c>
      <c r="B216" s="194" t="s">
        <v>294</v>
      </c>
      <c r="C216" s="196" t="s">
        <v>882</v>
      </c>
      <c r="D216" s="196" t="s">
        <v>883</v>
      </c>
      <c r="E216" s="197" t="s">
        <v>884</v>
      </c>
      <c r="F216" s="197" t="s">
        <v>541</v>
      </c>
      <c r="G216" s="197" t="str" cm="1">
        <f t="array" ref="G216">_xlfn.IFNA(_xlfn.SWITCH(F216,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"Ship"),H216)</f>
        <v>FL</v>
      </c>
      <c r="H216" s="197" t="s">
        <v>241</v>
      </c>
    </row>
    <row r="217" spans="1:8" ht="17.5" customHeight="1" x14ac:dyDescent="0.25">
      <c r="A217" s="194" t="s">
        <v>293</v>
      </c>
      <c r="B217" s="194" t="s">
        <v>294</v>
      </c>
      <c r="C217" s="196" t="s">
        <v>885</v>
      </c>
      <c r="D217" s="196" t="s">
        <v>886</v>
      </c>
      <c r="E217" s="197" t="s">
        <v>887</v>
      </c>
      <c r="F217" s="197" t="s">
        <v>364</v>
      </c>
      <c r="G217" s="197" t="str" cm="1">
        <f t="array" ref="G217">_xlfn.IFNA(_xlfn.SWITCH(F217,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"Ship"),H217)</f>
        <v>TX</v>
      </c>
      <c r="H217" s="197" t="s">
        <v>241</v>
      </c>
    </row>
    <row r="218" spans="1:8" ht="17.5" customHeight="1" x14ac:dyDescent="0.25">
      <c r="A218" s="194" t="s">
        <v>293</v>
      </c>
      <c r="B218" s="194" t="s">
        <v>294</v>
      </c>
      <c r="C218" s="196" t="s">
        <v>888</v>
      </c>
      <c r="D218" s="196" t="s">
        <v>889</v>
      </c>
      <c r="E218" s="197" t="s">
        <v>890</v>
      </c>
      <c r="F218" s="197" t="s">
        <v>332</v>
      </c>
      <c r="G218" s="197" t="str" cm="1">
        <f t="array" ref="G218">_xlfn.IFNA(_xlfn.SWITCH(F218,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"Ship"),H218)</f>
        <v>LA</v>
      </c>
      <c r="H218" s="197" t="s">
        <v>241</v>
      </c>
    </row>
    <row r="219" spans="1:8" ht="17.5" customHeight="1" x14ac:dyDescent="0.25">
      <c r="A219" s="194" t="s">
        <v>293</v>
      </c>
      <c r="B219" s="194" t="s">
        <v>294</v>
      </c>
      <c r="C219" s="196" t="s">
        <v>891</v>
      </c>
      <c r="D219" s="196" t="s">
        <v>892</v>
      </c>
      <c r="E219" s="197" t="s">
        <v>893</v>
      </c>
      <c r="F219" s="197" t="s">
        <v>541</v>
      </c>
      <c r="G219" s="197" t="str" cm="1">
        <f t="array" ref="G219">_xlfn.IFNA(_xlfn.SWITCH(F219,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"Ship"),H219)</f>
        <v>FL</v>
      </c>
      <c r="H219" s="197" t="s">
        <v>241</v>
      </c>
    </row>
    <row r="220" spans="1:8" ht="17.5" customHeight="1" x14ac:dyDescent="0.25">
      <c r="A220" s="194" t="s">
        <v>293</v>
      </c>
      <c r="B220" s="194" t="s">
        <v>294</v>
      </c>
      <c r="C220" s="196" t="s">
        <v>894</v>
      </c>
      <c r="D220" s="196" t="s">
        <v>895</v>
      </c>
      <c r="E220" s="197" t="s">
        <v>896</v>
      </c>
      <c r="F220" s="197" t="s">
        <v>364</v>
      </c>
      <c r="G220" s="197" t="str" cm="1">
        <f t="array" ref="G220">_xlfn.IFNA(_xlfn.SWITCH(F220,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"Ship"),H220)</f>
        <v>TX</v>
      </c>
      <c r="H220" s="197" t="s">
        <v>241</v>
      </c>
    </row>
    <row r="221" spans="1:8" ht="17.5" customHeight="1" x14ac:dyDescent="0.25">
      <c r="A221" s="194" t="s">
        <v>293</v>
      </c>
      <c r="B221" s="194" t="s">
        <v>294</v>
      </c>
      <c r="C221" s="196" t="s">
        <v>897</v>
      </c>
      <c r="D221" s="196" t="s">
        <v>898</v>
      </c>
      <c r="E221" s="197" t="s">
        <v>899</v>
      </c>
      <c r="F221" s="197" t="s">
        <v>336</v>
      </c>
      <c r="G221" s="197" t="str" cm="1">
        <f t="array" ref="G221">_xlfn.IFNA(_xlfn.SWITCH(F221,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"Ship"),H221)</f>
        <v>CA</v>
      </c>
      <c r="H221" s="197" t="s">
        <v>241</v>
      </c>
    </row>
    <row r="222" spans="1:8" ht="17.5" customHeight="1" x14ac:dyDescent="0.25">
      <c r="A222" s="194" t="s">
        <v>293</v>
      </c>
      <c r="B222" s="194" t="s">
        <v>294</v>
      </c>
      <c r="C222" s="196" t="s">
        <v>900</v>
      </c>
      <c r="D222" s="196" t="s">
        <v>901</v>
      </c>
      <c r="E222" s="197" t="s">
        <v>902</v>
      </c>
      <c r="F222" s="197" t="s">
        <v>305</v>
      </c>
      <c r="G222" s="197" t="str" cm="1">
        <f t="array" ref="G222">_xlfn.IFNA(_xlfn.SWITCH(F222,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"Ship"),H222)</f>
        <v>MI</v>
      </c>
      <c r="H222" s="197" t="s">
        <v>241</v>
      </c>
    </row>
    <row r="223" spans="1:8" ht="17.5" customHeight="1" x14ac:dyDescent="0.25">
      <c r="A223" s="194" t="s">
        <v>293</v>
      </c>
      <c r="B223" s="194" t="s">
        <v>294</v>
      </c>
      <c r="C223" s="196" t="s">
        <v>903</v>
      </c>
      <c r="D223" s="196" t="s">
        <v>904</v>
      </c>
      <c r="E223" s="198" t="s">
        <v>905</v>
      </c>
      <c r="F223" s="197" t="s">
        <v>357</v>
      </c>
      <c r="G223" s="197" t="str" cm="1">
        <f t="array" ref="G223">_xlfn.IFNA(_xlfn.SWITCH(F223,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"Ship"),H223)</f>
        <v>VA</v>
      </c>
      <c r="H223" s="197" t="s">
        <v>241</v>
      </c>
    </row>
    <row r="224" spans="1:8" ht="17.5" customHeight="1" x14ac:dyDescent="0.25">
      <c r="A224" s="194" t="s">
        <v>293</v>
      </c>
      <c r="B224" s="194" t="s">
        <v>294</v>
      </c>
      <c r="C224" s="196" t="s">
        <v>906</v>
      </c>
      <c r="D224" s="196" t="s">
        <v>907</v>
      </c>
      <c r="E224" s="198" t="s">
        <v>908</v>
      </c>
      <c r="F224" s="197" t="s">
        <v>240</v>
      </c>
      <c r="G224" s="197" t="str" cm="1">
        <f t="array" ref="G224">_xlfn.IFNA(_xlfn.SWITCH(F224,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"Ship"),H224)</f>
        <v>MD</v>
      </c>
      <c r="H224" s="197" t="s">
        <v>241</v>
      </c>
    </row>
    <row r="225" spans="1:8" ht="17.5" customHeight="1" x14ac:dyDescent="0.25">
      <c r="A225" s="194" t="s">
        <v>293</v>
      </c>
      <c r="B225" s="194" t="s">
        <v>294</v>
      </c>
      <c r="C225" s="196" t="s">
        <v>909</v>
      </c>
      <c r="D225" s="196" t="s">
        <v>910</v>
      </c>
      <c r="E225" s="197" t="s">
        <v>911</v>
      </c>
      <c r="F225" s="197" t="s">
        <v>541</v>
      </c>
      <c r="G225" s="197" t="str" cm="1">
        <f t="array" ref="G225">_xlfn.IFNA(_xlfn.SWITCH(F225,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"Ship"),H225)</f>
        <v>FL</v>
      </c>
      <c r="H225" s="197" t="s">
        <v>241</v>
      </c>
    </row>
    <row r="226" spans="1:8" ht="17.5" customHeight="1" x14ac:dyDescent="0.25">
      <c r="A226" s="194" t="s">
        <v>293</v>
      </c>
      <c r="B226" s="194" t="s">
        <v>294</v>
      </c>
      <c r="C226" s="196" t="s">
        <v>912</v>
      </c>
      <c r="D226" s="196" t="s">
        <v>913</v>
      </c>
      <c r="E226" s="20" t="s">
        <v>914</v>
      </c>
      <c r="F226" s="197" t="s">
        <v>568</v>
      </c>
      <c r="G226" s="197" t="str" cm="1">
        <f t="array" ref="G226">_xlfn.IFNA(_xlfn.SWITCH(F226,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"Ship"),H226)</f>
        <v>WA</v>
      </c>
      <c r="H226" s="197" t="s">
        <v>241</v>
      </c>
    </row>
    <row r="227" spans="1:8" ht="17.5" customHeight="1" x14ac:dyDescent="0.25">
      <c r="A227" s="194" t="s">
        <v>293</v>
      </c>
      <c r="B227" s="194" t="s">
        <v>294</v>
      </c>
      <c r="C227" s="196" t="s">
        <v>915</v>
      </c>
      <c r="D227" s="196" t="s">
        <v>916</v>
      </c>
      <c r="E227" s="197" t="s">
        <v>917</v>
      </c>
      <c r="F227" s="197" t="s">
        <v>541</v>
      </c>
      <c r="G227" s="197" t="str" cm="1">
        <f t="array" ref="G227">_xlfn.IFNA(_xlfn.SWITCH(F227,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"Ship"),H227)</f>
        <v>FL</v>
      </c>
      <c r="H227" s="197" t="s">
        <v>241</v>
      </c>
    </row>
    <row r="228" spans="1:8" ht="17.5" customHeight="1" x14ac:dyDescent="0.25">
      <c r="A228" s="194" t="s">
        <v>293</v>
      </c>
      <c r="B228" s="194" t="s">
        <v>294</v>
      </c>
      <c r="C228" s="196" t="s">
        <v>918</v>
      </c>
      <c r="D228" s="196" t="s">
        <v>919</v>
      </c>
      <c r="E228" s="197" t="s">
        <v>920</v>
      </c>
      <c r="F228" s="197" t="s">
        <v>336</v>
      </c>
      <c r="G228" s="197" t="str" cm="1">
        <f t="array" ref="G228">_xlfn.IFNA(_xlfn.SWITCH(F228,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"Ship"),H228)</f>
        <v>CA</v>
      </c>
      <c r="H228" s="197" t="s">
        <v>241</v>
      </c>
    </row>
    <row r="229" spans="1:8" ht="17.5" customHeight="1" x14ac:dyDescent="0.25">
      <c r="A229" s="194" t="s">
        <v>293</v>
      </c>
      <c r="B229" s="194" t="s">
        <v>294</v>
      </c>
      <c r="C229" s="196" t="s">
        <v>921</v>
      </c>
      <c r="D229" s="196" t="s">
        <v>922</v>
      </c>
      <c r="E229" s="20" t="s">
        <v>923</v>
      </c>
      <c r="F229" s="197" t="s">
        <v>336</v>
      </c>
      <c r="G229" s="197" t="str" cm="1">
        <f t="array" ref="G229">_xlfn.IFNA(_xlfn.SWITCH(F229,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"Ship"),H229)</f>
        <v>CA</v>
      </c>
      <c r="H229" s="197" t="s">
        <v>241</v>
      </c>
    </row>
    <row r="230" spans="1:8" ht="17.5" customHeight="1" thickBot="1" x14ac:dyDescent="0.3">
      <c r="A230" s="199" t="s">
        <v>293</v>
      </c>
      <c r="B230" s="199" t="s">
        <v>294</v>
      </c>
      <c r="C230" s="200" t="s">
        <v>924</v>
      </c>
      <c r="D230" s="196" t="s">
        <v>925</v>
      </c>
      <c r="E230" s="226" t="s">
        <v>926</v>
      </c>
      <c r="F230" s="201" t="s">
        <v>145</v>
      </c>
      <c r="G230" s="197" t="s">
        <v>145</v>
      </c>
      <c r="H230" s="201" t="s">
        <v>241</v>
      </c>
    </row>
    <row r="231" spans="1:8" ht="17.5" customHeight="1" x14ac:dyDescent="0.25">
      <c r="A231" s="202" t="s">
        <v>293</v>
      </c>
      <c r="B231" s="202" t="s">
        <v>294</v>
      </c>
      <c r="C231" s="203" t="s">
        <v>927</v>
      </c>
      <c r="D231" s="196" t="s">
        <v>928</v>
      </c>
      <c r="E231" s="225" t="s">
        <v>929</v>
      </c>
      <c r="F231" s="197" t="s">
        <v>568</v>
      </c>
      <c r="G231" s="197" t="str" cm="1">
        <f t="array" ref="G231">_xlfn.IFNA(_xlfn.SWITCH(F231,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"Ship"),H231)</f>
        <v>WA</v>
      </c>
      <c r="H231" s="204" t="s">
        <v>241</v>
      </c>
    </row>
    <row r="232" spans="1:8" ht="17.5" customHeight="1" x14ac:dyDescent="0.25">
      <c r="A232" s="194" t="s">
        <v>293</v>
      </c>
      <c r="B232" s="194" t="s">
        <v>294</v>
      </c>
      <c r="C232" s="196" t="s">
        <v>930</v>
      </c>
      <c r="D232" s="196" t="s">
        <v>931</v>
      </c>
      <c r="E232" s="197" t="s">
        <v>932</v>
      </c>
      <c r="F232" s="197" t="s">
        <v>336</v>
      </c>
      <c r="G232" s="197" t="str" cm="1">
        <f t="array" ref="G232">_xlfn.IFNA(_xlfn.SWITCH(F232,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"Ship"),H232)</f>
        <v>CA</v>
      </c>
      <c r="H232" s="197" t="s">
        <v>241</v>
      </c>
    </row>
    <row r="233" spans="1:8" ht="17.5" customHeight="1" x14ac:dyDescent="0.25">
      <c r="A233" s="194" t="s">
        <v>293</v>
      </c>
      <c r="B233" s="194" t="s">
        <v>294</v>
      </c>
      <c r="C233" s="196" t="s">
        <v>933</v>
      </c>
      <c r="D233" s="196" t="s">
        <v>934</v>
      </c>
      <c r="E233" s="197" t="s">
        <v>935</v>
      </c>
      <c r="F233" s="197" t="s">
        <v>336</v>
      </c>
      <c r="G233" s="197" t="str" cm="1">
        <f t="array" ref="G233">_xlfn.IFNA(_xlfn.SWITCH(F233,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"Ship"),H233)</f>
        <v>CA</v>
      </c>
      <c r="H233" s="197" t="s">
        <v>241</v>
      </c>
    </row>
    <row r="234" spans="1:8" ht="17.5" customHeight="1" x14ac:dyDescent="0.25">
      <c r="A234" s="194" t="s">
        <v>293</v>
      </c>
      <c r="B234" s="194" t="s">
        <v>294</v>
      </c>
      <c r="C234" s="196" t="s">
        <v>936</v>
      </c>
      <c r="D234" s="196" t="s">
        <v>937</v>
      </c>
      <c r="E234" s="197" t="s">
        <v>938</v>
      </c>
      <c r="F234" s="197" t="s">
        <v>336</v>
      </c>
      <c r="G234" s="197" t="str" cm="1">
        <f t="array" ref="G234">_xlfn.IFNA(_xlfn.SWITCH(F234,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"Ship"),H234)</f>
        <v>CA</v>
      </c>
      <c r="H234" s="197" t="s">
        <v>241</v>
      </c>
    </row>
    <row r="235" spans="1:8" ht="17.5" customHeight="1" x14ac:dyDescent="0.25">
      <c r="A235" s="194" t="s">
        <v>293</v>
      </c>
      <c r="B235" s="194" t="s">
        <v>294</v>
      </c>
      <c r="C235" s="196" t="s">
        <v>939</v>
      </c>
      <c r="D235" s="196" t="s">
        <v>940</v>
      </c>
      <c r="E235" s="197" t="s">
        <v>941</v>
      </c>
      <c r="F235" s="197" t="s">
        <v>568</v>
      </c>
      <c r="G235" s="197" t="str" cm="1">
        <f t="array" ref="G235">_xlfn.IFNA(_xlfn.SWITCH(F235,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"Ship"),H235)</f>
        <v>WA</v>
      </c>
      <c r="H235" s="197" t="s">
        <v>241</v>
      </c>
    </row>
    <row r="236" spans="1:8" ht="17.5" customHeight="1" x14ac:dyDescent="0.25">
      <c r="A236" s="194" t="s">
        <v>293</v>
      </c>
      <c r="B236" s="194" t="s">
        <v>294</v>
      </c>
      <c r="C236" s="196" t="s">
        <v>942</v>
      </c>
      <c r="D236" s="196" t="s">
        <v>943</v>
      </c>
      <c r="E236" s="197" t="s">
        <v>944</v>
      </c>
      <c r="F236" s="197" t="s">
        <v>541</v>
      </c>
      <c r="G236" s="197" t="str" cm="1">
        <f t="array" ref="G236">_xlfn.IFNA(_xlfn.SWITCH(F236,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"Ship"),H236)</f>
        <v>FL</v>
      </c>
      <c r="H236" s="197" t="s">
        <v>241</v>
      </c>
    </row>
    <row r="237" spans="1:8" ht="17.5" customHeight="1" x14ac:dyDescent="0.25">
      <c r="A237" s="194" t="s">
        <v>293</v>
      </c>
      <c r="B237" s="194" t="s">
        <v>294</v>
      </c>
      <c r="C237" s="196" t="s">
        <v>945</v>
      </c>
      <c r="D237" s="196" t="s">
        <v>946</v>
      </c>
      <c r="E237" s="197" t="s">
        <v>947</v>
      </c>
      <c r="F237" s="197" t="s">
        <v>568</v>
      </c>
      <c r="G237" s="197" t="str" cm="1">
        <f t="array" ref="G237">_xlfn.IFNA(_xlfn.SWITCH(F237,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"Ship"),H237)</f>
        <v>WA</v>
      </c>
      <c r="H237" s="197" t="s">
        <v>241</v>
      </c>
    </row>
    <row r="238" spans="1:8" ht="17.5" customHeight="1" x14ac:dyDescent="0.25">
      <c r="A238" s="194" t="s">
        <v>293</v>
      </c>
      <c r="B238" s="194" t="s">
        <v>294</v>
      </c>
      <c r="C238" s="196" t="s">
        <v>948</v>
      </c>
      <c r="D238" s="196" t="s">
        <v>949</v>
      </c>
      <c r="E238" s="197" t="s">
        <v>950</v>
      </c>
      <c r="F238" s="197" t="s">
        <v>662</v>
      </c>
      <c r="G238" s="197" t="str" cm="1">
        <f t="array" ref="G238">_xlfn.IFNA(_xlfn.SWITCH(F238,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"Ship"),H238)</f>
        <v>IL</v>
      </c>
      <c r="H238" s="197" t="s">
        <v>241</v>
      </c>
    </row>
    <row r="239" spans="1:8" ht="17.5" customHeight="1" x14ac:dyDescent="0.25">
      <c r="A239" s="194" t="s">
        <v>293</v>
      </c>
      <c r="B239" s="194" t="s">
        <v>294</v>
      </c>
      <c r="C239" s="196" t="s">
        <v>951</v>
      </c>
      <c r="D239" s="196" t="s">
        <v>952</v>
      </c>
      <c r="E239" s="198" t="s">
        <v>953</v>
      </c>
      <c r="F239" s="197" t="s">
        <v>541</v>
      </c>
      <c r="G239" s="197" t="str" cm="1">
        <f t="array" ref="G239">_xlfn.IFNA(_xlfn.SWITCH(F239,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"Ship"),H239)</f>
        <v>FL</v>
      </c>
      <c r="H239" s="197" t="s">
        <v>241</v>
      </c>
    </row>
    <row r="240" spans="1:8" ht="17.5" customHeight="1" x14ac:dyDescent="0.25">
      <c r="A240" s="194" t="s">
        <v>293</v>
      </c>
      <c r="B240" s="194" t="s">
        <v>294</v>
      </c>
      <c r="C240" s="196" t="s">
        <v>954</v>
      </c>
      <c r="D240" s="196" t="s">
        <v>955</v>
      </c>
      <c r="E240" s="197" t="s">
        <v>956</v>
      </c>
      <c r="F240" s="197" t="s">
        <v>957</v>
      </c>
      <c r="G240" s="197" t="str" cm="1">
        <f t="array" ref="G240">_xlfn.IFNA(_xlfn.SWITCH(F240,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"Ship"),H240)</f>
        <v>RI</v>
      </c>
      <c r="H240" s="197" t="s">
        <v>241</v>
      </c>
    </row>
    <row r="241" spans="1:8" ht="17.5" customHeight="1" x14ac:dyDescent="0.25">
      <c r="A241" s="194" t="s">
        <v>293</v>
      </c>
      <c r="B241" s="194" t="s">
        <v>294</v>
      </c>
      <c r="C241" s="196" t="s">
        <v>958</v>
      </c>
      <c r="D241" s="196" t="s">
        <v>959</v>
      </c>
      <c r="E241" s="20" t="s">
        <v>960</v>
      </c>
      <c r="F241" s="197" t="s">
        <v>357</v>
      </c>
      <c r="G241" s="197" t="str" cm="1">
        <f t="array" ref="G241">_xlfn.IFNA(_xlfn.SWITCH(F241,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"Ship"),H241)</f>
        <v>VA</v>
      </c>
      <c r="H241" s="197" t="s">
        <v>241</v>
      </c>
    </row>
    <row r="242" spans="1:8" ht="17.5" customHeight="1" x14ac:dyDescent="0.25">
      <c r="A242" s="194" t="s">
        <v>293</v>
      </c>
      <c r="B242" s="194" t="s">
        <v>294</v>
      </c>
      <c r="C242" s="196" t="s">
        <v>961</v>
      </c>
      <c r="D242" s="196" t="s">
        <v>962</v>
      </c>
      <c r="E242" s="197" t="s">
        <v>963</v>
      </c>
      <c r="F242" s="197" t="s">
        <v>527</v>
      </c>
      <c r="G242" s="197" t="str" cm="1">
        <f t="array" ref="G242">_xlfn.IFNA(_xlfn.SWITCH(F242,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"Ship"),H242)</f>
        <v>GA</v>
      </c>
      <c r="H242" s="197" t="s">
        <v>241</v>
      </c>
    </row>
    <row r="243" spans="1:8" ht="17.5" customHeight="1" x14ac:dyDescent="0.25">
      <c r="A243" s="194" t="s">
        <v>293</v>
      </c>
      <c r="B243" s="194" t="s">
        <v>294</v>
      </c>
      <c r="C243" s="196" t="s">
        <v>964</v>
      </c>
      <c r="D243" s="196" t="s">
        <v>965</v>
      </c>
      <c r="E243" s="197" t="s">
        <v>966</v>
      </c>
      <c r="F243" s="197" t="s">
        <v>967</v>
      </c>
      <c r="G243" s="197" t="str" cm="1">
        <f t="array" ref="G243">_xlfn.IFNA(_xlfn.SWITCH(F243,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"Ship"),H243)</f>
        <v>CT</v>
      </c>
      <c r="H243" s="197" t="s">
        <v>241</v>
      </c>
    </row>
    <row r="244" spans="1:8" ht="17.5" customHeight="1" x14ac:dyDescent="0.25">
      <c r="A244" s="194" t="s">
        <v>293</v>
      </c>
      <c r="B244" s="194" t="s">
        <v>294</v>
      </c>
      <c r="C244" s="196" t="s">
        <v>968</v>
      </c>
      <c r="D244" s="196" t="s">
        <v>969</v>
      </c>
      <c r="E244" s="197" t="s">
        <v>970</v>
      </c>
      <c r="F244" s="197" t="s">
        <v>145</v>
      </c>
      <c r="G244" s="197" t="s">
        <v>145</v>
      </c>
      <c r="H244" s="197" t="s">
        <v>241</v>
      </c>
    </row>
    <row r="245" spans="1:8" ht="17.5" customHeight="1" x14ac:dyDescent="0.25">
      <c r="A245" s="194" t="s">
        <v>293</v>
      </c>
      <c r="B245" s="194" t="s">
        <v>294</v>
      </c>
      <c r="C245" s="196" t="s">
        <v>971</v>
      </c>
      <c r="D245" s="196" t="s">
        <v>972</v>
      </c>
      <c r="E245" s="197" t="s">
        <v>973</v>
      </c>
      <c r="F245" s="197" t="s">
        <v>240</v>
      </c>
      <c r="G245" s="197" t="str" cm="1">
        <f t="array" ref="G245">_xlfn.IFNA(_xlfn.SWITCH(F245,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"Ship"),H245)</f>
        <v>MD</v>
      </c>
      <c r="H245" s="197" t="s">
        <v>241</v>
      </c>
    </row>
    <row r="246" spans="1:8" ht="17.5" customHeight="1" x14ac:dyDescent="0.25">
      <c r="A246" s="194" t="s">
        <v>293</v>
      </c>
      <c r="B246" s="194" t="s">
        <v>294</v>
      </c>
      <c r="C246" s="196" t="s">
        <v>974</v>
      </c>
      <c r="D246" s="196" t="s">
        <v>975</v>
      </c>
      <c r="E246" s="197" t="s">
        <v>976</v>
      </c>
      <c r="F246" s="197" t="s">
        <v>240</v>
      </c>
      <c r="G246" s="197" t="str" cm="1">
        <f t="array" ref="G246">_xlfn.IFNA(_xlfn.SWITCH(F246,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"Ship"),H246)</f>
        <v>MD</v>
      </c>
      <c r="H246" s="197" t="s">
        <v>241</v>
      </c>
    </row>
    <row r="247" spans="1:8" ht="17.5" customHeight="1" x14ac:dyDescent="0.25">
      <c r="A247" s="194" t="s">
        <v>293</v>
      </c>
      <c r="B247" s="194" t="s">
        <v>294</v>
      </c>
      <c r="C247" s="196" t="s">
        <v>977</v>
      </c>
      <c r="D247" s="196" t="s">
        <v>978</v>
      </c>
      <c r="E247" s="198" t="s">
        <v>1721</v>
      </c>
      <c r="F247" s="197" t="s">
        <v>500</v>
      </c>
      <c r="G247" s="197" t="str" cm="1">
        <f t="array" ref="G247">_xlfn.IFNA(_xlfn.SWITCH(F247,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"Ship"),H247)</f>
        <v>IN</v>
      </c>
      <c r="H247" s="197" t="s">
        <v>241</v>
      </c>
    </row>
    <row r="248" spans="1:8" ht="17.5" customHeight="1" x14ac:dyDescent="0.25">
      <c r="A248" s="194" t="s">
        <v>293</v>
      </c>
      <c r="B248" s="194" t="s">
        <v>294</v>
      </c>
      <c r="C248" s="196" t="s">
        <v>979</v>
      </c>
      <c r="D248" s="196" t="s">
        <v>980</v>
      </c>
      <c r="E248" s="197" t="s">
        <v>981</v>
      </c>
      <c r="F248" s="197" t="s">
        <v>357</v>
      </c>
      <c r="G248" s="197" t="str" cm="1">
        <f t="array" ref="G248">_xlfn.IFNA(_xlfn.SWITCH(F248,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"Ship"),H248)</f>
        <v>VA</v>
      </c>
      <c r="H248" s="197" t="s">
        <v>241</v>
      </c>
    </row>
    <row r="249" spans="1:8" ht="17.5" customHeight="1" x14ac:dyDescent="0.25">
      <c r="A249" s="194" t="s">
        <v>293</v>
      </c>
      <c r="B249" s="194" t="s">
        <v>294</v>
      </c>
      <c r="C249" s="196" t="s">
        <v>982</v>
      </c>
      <c r="D249" s="196" t="s">
        <v>983</v>
      </c>
      <c r="E249" s="197" t="s">
        <v>984</v>
      </c>
      <c r="F249" s="197" t="s">
        <v>382</v>
      </c>
      <c r="G249" s="197" t="str" cm="1">
        <f t="array" ref="G249">_xlfn.IFNA(_xlfn.SWITCH(F249,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"Ship"),H249)</f>
        <v>PA</v>
      </c>
      <c r="H249" s="197" t="s">
        <v>241</v>
      </c>
    </row>
    <row r="250" spans="1:8" ht="17.5" customHeight="1" x14ac:dyDescent="0.25">
      <c r="A250" s="194" t="s">
        <v>293</v>
      </c>
      <c r="B250" s="194" t="s">
        <v>294</v>
      </c>
      <c r="C250" s="196" t="s">
        <v>985</v>
      </c>
      <c r="D250" s="196" t="s">
        <v>986</v>
      </c>
      <c r="E250" s="20" t="s">
        <v>987</v>
      </c>
      <c r="F250" s="197" t="s">
        <v>382</v>
      </c>
      <c r="G250" s="197" t="str" cm="1">
        <f t="array" ref="G250">_xlfn.IFNA(_xlfn.SWITCH(F250,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"Ship"),H250)</f>
        <v>PA</v>
      </c>
      <c r="H250" s="197" t="s">
        <v>241</v>
      </c>
    </row>
    <row r="251" spans="1:8" ht="17.5" customHeight="1" x14ac:dyDescent="0.25">
      <c r="A251" s="194" t="s">
        <v>293</v>
      </c>
      <c r="B251" s="194" t="s">
        <v>294</v>
      </c>
      <c r="C251" s="196" t="s">
        <v>988</v>
      </c>
      <c r="D251" s="196" t="s">
        <v>989</v>
      </c>
      <c r="E251" s="20" t="s">
        <v>990</v>
      </c>
      <c r="F251" s="197" t="s">
        <v>325</v>
      </c>
      <c r="G251" s="197" t="str" cm="1">
        <f t="array" ref="G251">_xlfn.IFNA(_xlfn.SWITCH(F251,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"Ship"),H251)</f>
        <v>TN</v>
      </c>
      <c r="H251" s="197" t="s">
        <v>241</v>
      </c>
    </row>
    <row r="252" spans="1:8" ht="17.5" customHeight="1" x14ac:dyDescent="0.25">
      <c r="A252" s="194" t="s">
        <v>293</v>
      </c>
      <c r="B252" s="194" t="s">
        <v>294</v>
      </c>
      <c r="C252" s="196" t="s">
        <v>991</v>
      </c>
      <c r="D252" s="196" t="s">
        <v>992</v>
      </c>
      <c r="E252" s="197" t="s">
        <v>993</v>
      </c>
      <c r="F252" s="197" t="s">
        <v>336</v>
      </c>
      <c r="G252" s="197" t="str" cm="1">
        <f t="array" ref="G252">_xlfn.IFNA(_xlfn.SWITCH(F252,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"Ship"),H252)</f>
        <v>CA</v>
      </c>
      <c r="H252" s="197" t="s">
        <v>241</v>
      </c>
    </row>
    <row r="253" spans="1:8" ht="17.5" customHeight="1" x14ac:dyDescent="0.25">
      <c r="A253" s="194" t="s">
        <v>293</v>
      </c>
      <c r="B253" s="194" t="s">
        <v>294</v>
      </c>
      <c r="C253" s="196" t="s">
        <v>994</v>
      </c>
      <c r="D253" s="196" t="s">
        <v>995</v>
      </c>
      <c r="E253" s="197" t="s">
        <v>996</v>
      </c>
      <c r="F253" s="197" t="s">
        <v>541</v>
      </c>
      <c r="G253" s="197" t="str" cm="1">
        <f t="array" ref="G253">_xlfn.IFNA(_xlfn.SWITCH(F253,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"Ship"),H253)</f>
        <v>FL</v>
      </c>
      <c r="H253" s="197" t="s">
        <v>241</v>
      </c>
    </row>
    <row r="254" spans="1:8" ht="17.5" customHeight="1" x14ac:dyDescent="0.25">
      <c r="A254" s="194" t="s">
        <v>293</v>
      </c>
      <c r="B254" s="194" t="s">
        <v>294</v>
      </c>
      <c r="C254" s="196" t="s">
        <v>997</v>
      </c>
      <c r="D254" s="196" t="s">
        <v>998</v>
      </c>
      <c r="E254" s="197" t="s">
        <v>999</v>
      </c>
      <c r="F254" s="197" t="s">
        <v>541</v>
      </c>
      <c r="G254" s="197" t="str" cm="1">
        <f t="array" ref="G254">_xlfn.IFNA(_xlfn.SWITCH(F254,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"Ship"),H254)</f>
        <v>FL</v>
      </c>
      <c r="H254" s="197" t="s">
        <v>241</v>
      </c>
    </row>
    <row r="255" spans="1:8" ht="17.5" customHeight="1" x14ac:dyDescent="0.25">
      <c r="A255" s="194" t="s">
        <v>293</v>
      </c>
      <c r="B255" s="194" t="s">
        <v>294</v>
      </c>
      <c r="C255" s="196" t="s">
        <v>1000</v>
      </c>
      <c r="D255" s="196" t="s">
        <v>1001</v>
      </c>
      <c r="E255" s="197" t="s">
        <v>1002</v>
      </c>
      <c r="F255" s="197" t="s">
        <v>593</v>
      </c>
      <c r="G255" s="197" t="str" cm="1">
        <f t="array" ref="G255">_xlfn.IFNA(_xlfn.SWITCH(F255,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"Ship"),H255)</f>
        <v>NY</v>
      </c>
      <c r="H255" s="197" t="s">
        <v>241</v>
      </c>
    </row>
    <row r="256" spans="1:8" ht="17.5" customHeight="1" x14ac:dyDescent="0.25">
      <c r="A256" s="194" t="s">
        <v>293</v>
      </c>
      <c r="B256" s="194" t="s">
        <v>294</v>
      </c>
      <c r="C256" s="196" t="s">
        <v>1003</v>
      </c>
      <c r="D256" s="196" t="s">
        <v>1004</v>
      </c>
      <c r="E256" s="197" t="s">
        <v>1005</v>
      </c>
      <c r="F256" s="197" t="s">
        <v>357</v>
      </c>
      <c r="G256" s="197" t="str" cm="1">
        <f t="array" ref="G256">_xlfn.IFNA(_xlfn.SWITCH(F256,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"Ship"),H256)</f>
        <v>VA</v>
      </c>
      <c r="H256" s="197" t="s">
        <v>241</v>
      </c>
    </row>
    <row r="257" spans="1:8" ht="17.5" customHeight="1" x14ac:dyDescent="0.25">
      <c r="A257" s="194" t="s">
        <v>293</v>
      </c>
      <c r="B257" s="194" t="s">
        <v>294</v>
      </c>
      <c r="C257" s="196" t="s">
        <v>1006</v>
      </c>
      <c r="D257" s="196" t="s">
        <v>1007</v>
      </c>
      <c r="E257" s="197" t="s">
        <v>1008</v>
      </c>
      <c r="F257" s="197" t="s">
        <v>357</v>
      </c>
      <c r="G257" s="197" t="str" cm="1">
        <f t="array" ref="G257">_xlfn.IFNA(_xlfn.SWITCH(F257,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"Ship"),H257)</f>
        <v>VA</v>
      </c>
      <c r="H257" s="197" t="s">
        <v>241</v>
      </c>
    </row>
    <row r="258" spans="1:8" ht="17.5" customHeight="1" x14ac:dyDescent="0.25">
      <c r="A258" s="194" t="s">
        <v>293</v>
      </c>
      <c r="B258" s="194" t="s">
        <v>294</v>
      </c>
      <c r="C258" s="196" t="s">
        <v>1009</v>
      </c>
      <c r="D258" s="196" t="s">
        <v>1010</v>
      </c>
      <c r="E258" s="198" t="s">
        <v>1011</v>
      </c>
      <c r="F258" s="197" t="s">
        <v>240</v>
      </c>
      <c r="G258" s="197" t="str" cm="1">
        <f t="array" ref="G258">_xlfn.IFNA(_xlfn.SWITCH(F258,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"Ship"),H258)</f>
        <v>MD</v>
      </c>
      <c r="H258" s="197" t="s">
        <v>241</v>
      </c>
    </row>
    <row r="259" spans="1:8" ht="17.5" customHeight="1" x14ac:dyDescent="0.25">
      <c r="A259" s="194" t="s">
        <v>293</v>
      </c>
      <c r="B259" s="194" t="s">
        <v>294</v>
      </c>
      <c r="C259" s="196" t="s">
        <v>1012</v>
      </c>
      <c r="D259" s="196" t="s">
        <v>1013</v>
      </c>
      <c r="E259" s="197" t="s">
        <v>1014</v>
      </c>
      <c r="F259" s="197" t="s">
        <v>703</v>
      </c>
      <c r="G259" s="197" t="str" cm="1">
        <f t="array" ref="G259">_xlfn.IFNA(_xlfn.SWITCH(F259,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"Ship"),H259)</f>
        <v>NJ</v>
      </c>
      <c r="H259" s="197" t="s">
        <v>241</v>
      </c>
    </row>
    <row r="260" spans="1:8" ht="17.5" customHeight="1" x14ac:dyDescent="0.25">
      <c r="A260" s="194" t="s">
        <v>293</v>
      </c>
      <c r="B260" s="194" t="s">
        <v>294</v>
      </c>
      <c r="C260" s="196" t="s">
        <v>1015</v>
      </c>
      <c r="D260" s="196" t="s">
        <v>1016</v>
      </c>
      <c r="E260" s="197" t="s">
        <v>1017</v>
      </c>
      <c r="F260" s="197" t="s">
        <v>336</v>
      </c>
      <c r="G260" s="197" t="str" cm="1">
        <f t="array" ref="G260">_xlfn.IFNA(_xlfn.SWITCH(F260,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"Ship"),H260)</f>
        <v>CA</v>
      </c>
      <c r="H260" s="197" t="s">
        <v>241</v>
      </c>
    </row>
    <row r="261" spans="1:8" ht="17.5" customHeight="1" x14ac:dyDescent="0.25">
      <c r="A261" s="194" t="s">
        <v>293</v>
      </c>
      <c r="B261" s="194" t="s">
        <v>294</v>
      </c>
      <c r="C261" s="196" t="s">
        <v>1018</v>
      </c>
      <c r="D261" s="196" t="s">
        <v>1019</v>
      </c>
      <c r="E261" s="197" t="s">
        <v>1020</v>
      </c>
      <c r="F261" s="197" t="s">
        <v>357</v>
      </c>
      <c r="G261" s="197" t="str" cm="1">
        <f t="array" ref="G261">_xlfn.IFNA(_xlfn.SWITCH(F261,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"Ship"),H261)</f>
        <v>VA</v>
      </c>
      <c r="H261" s="197" t="s">
        <v>241</v>
      </c>
    </row>
    <row r="262" spans="1:8" ht="17.5" customHeight="1" x14ac:dyDescent="0.25">
      <c r="A262" s="194" t="s">
        <v>293</v>
      </c>
      <c r="B262" s="194" t="s">
        <v>294</v>
      </c>
      <c r="C262" s="196" t="s">
        <v>1021</v>
      </c>
      <c r="D262" s="196" t="s">
        <v>1022</v>
      </c>
      <c r="E262" s="197" t="s">
        <v>1023</v>
      </c>
      <c r="F262" s="197" t="s">
        <v>568</v>
      </c>
      <c r="G262" s="197" t="str" cm="1">
        <f t="array" ref="G262">_xlfn.IFNA(_xlfn.SWITCH(F262,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"Ship"),H262)</f>
        <v>WA</v>
      </c>
      <c r="H262" s="197" t="s">
        <v>241</v>
      </c>
    </row>
    <row r="263" spans="1:8" ht="17.5" customHeight="1" x14ac:dyDescent="0.25">
      <c r="A263" s="194" t="s">
        <v>293</v>
      </c>
      <c r="B263" s="194" t="s">
        <v>294</v>
      </c>
      <c r="C263" s="196" t="s">
        <v>1024</v>
      </c>
      <c r="D263" s="196" t="s">
        <v>1025</v>
      </c>
      <c r="E263" s="197" t="s">
        <v>1026</v>
      </c>
      <c r="F263" s="197" t="s">
        <v>568</v>
      </c>
      <c r="G263" s="197" t="str" cm="1">
        <f t="array" ref="G263">_xlfn.IFNA(_xlfn.SWITCH(F263,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"Ship"),H263)</f>
        <v>WA</v>
      </c>
      <c r="H263" s="197" t="s">
        <v>241</v>
      </c>
    </row>
    <row r="264" spans="1:8" ht="17.5" customHeight="1" x14ac:dyDescent="0.25">
      <c r="A264" s="194" t="s">
        <v>293</v>
      </c>
      <c r="B264" s="194" t="s">
        <v>294</v>
      </c>
      <c r="C264" s="196" t="s">
        <v>1027</v>
      </c>
      <c r="D264" s="196" t="s">
        <v>1028</v>
      </c>
      <c r="E264" s="197" t="s">
        <v>1029</v>
      </c>
      <c r="F264" s="197" t="s">
        <v>240</v>
      </c>
      <c r="G264" s="197" t="str" cm="1">
        <f t="array" ref="G264">_xlfn.IFNA(_xlfn.SWITCH(F264,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"Ship"),H264)</f>
        <v>MD</v>
      </c>
      <c r="H264" s="197" t="s">
        <v>241</v>
      </c>
    </row>
    <row r="265" spans="1:8" ht="17.5" customHeight="1" x14ac:dyDescent="0.25">
      <c r="A265" s="194" t="s">
        <v>195</v>
      </c>
      <c r="B265" s="194" t="s">
        <v>196</v>
      </c>
      <c r="C265" s="196" t="s">
        <v>1030</v>
      </c>
      <c r="D265" s="196" t="s">
        <v>1031</v>
      </c>
      <c r="E265" s="20" t="s">
        <v>1032</v>
      </c>
      <c r="F265" s="197" t="s">
        <v>483</v>
      </c>
      <c r="G265" s="197" t="str" cm="1">
        <f t="array" ref="G265">_xlfn.IFNA(_xlfn.SWITCH(F265,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"Ship"),H265)</f>
        <v>NV</v>
      </c>
      <c r="H265" s="197" t="s">
        <v>241</v>
      </c>
    </row>
    <row r="266" spans="1:8" ht="17.5" customHeight="1" x14ac:dyDescent="0.25">
      <c r="A266" s="194" t="s">
        <v>195</v>
      </c>
      <c r="B266" s="194" t="s">
        <v>196</v>
      </c>
      <c r="C266" s="196" t="s">
        <v>1033</v>
      </c>
      <c r="D266" s="196" t="s">
        <v>1034</v>
      </c>
      <c r="E266" s="198" t="s">
        <v>1035</v>
      </c>
      <c r="F266" s="197" t="s">
        <v>593</v>
      </c>
      <c r="G266" s="197" t="str" cm="1">
        <f t="array" ref="G266">_xlfn.IFNA(_xlfn.SWITCH(F266,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"Ship"),H266)</f>
        <v>NY</v>
      </c>
      <c r="H266" s="197" t="s">
        <v>241</v>
      </c>
    </row>
    <row r="267" spans="1:8" ht="17.5" customHeight="1" x14ac:dyDescent="0.25">
      <c r="A267" s="194" t="s">
        <v>293</v>
      </c>
      <c r="B267" s="194" t="s">
        <v>294</v>
      </c>
      <c r="C267" s="196" t="s">
        <v>1036</v>
      </c>
      <c r="D267" s="196" t="s">
        <v>1037</v>
      </c>
      <c r="E267" s="197" t="s">
        <v>1038</v>
      </c>
      <c r="F267" s="197" t="s">
        <v>357</v>
      </c>
      <c r="G267" s="197" t="str" cm="1">
        <f t="array" ref="G267">_xlfn.IFNA(_xlfn.SWITCH(F267,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"Ship"),H267)</f>
        <v>VA</v>
      </c>
      <c r="H267" s="197" t="s">
        <v>241</v>
      </c>
    </row>
    <row r="268" spans="1:8" ht="17.5" customHeight="1" x14ac:dyDescent="0.25">
      <c r="A268" s="194" t="s">
        <v>235</v>
      </c>
      <c r="B268" s="194" t="s">
        <v>236</v>
      </c>
      <c r="C268" s="196" t="s">
        <v>1039</v>
      </c>
      <c r="D268" s="196" t="s">
        <v>1040</v>
      </c>
      <c r="E268" s="20" t="s">
        <v>1041</v>
      </c>
      <c r="F268" s="197" t="s">
        <v>309</v>
      </c>
      <c r="G268" s="197" t="str" cm="1">
        <f t="array" ref="G268">_xlfn.IFNA(_xlfn.SWITCH(F268,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"Ship"),H268)</f>
        <v>DC</v>
      </c>
      <c r="H268" s="197" t="s">
        <v>241</v>
      </c>
    </row>
    <row r="269" spans="1:8" ht="17.5" customHeight="1" x14ac:dyDescent="0.25">
      <c r="A269" s="194" t="s">
        <v>195</v>
      </c>
      <c r="B269" s="194" t="s">
        <v>196</v>
      </c>
      <c r="C269" s="196" t="s">
        <v>1042</v>
      </c>
      <c r="D269" s="196" t="s">
        <v>1043</v>
      </c>
      <c r="E269" s="197" t="s">
        <v>1044</v>
      </c>
      <c r="F269" s="197" t="s">
        <v>1045</v>
      </c>
      <c r="G269" s="197" t="str" cm="1">
        <f t="array" ref="G269">_xlfn.IFNA(_xlfn.SWITCH(F269,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"Ship"),H269)</f>
        <v>NE</v>
      </c>
      <c r="H269" s="197" t="s">
        <v>241</v>
      </c>
    </row>
    <row r="270" spans="1:8" ht="17.5" customHeight="1" x14ac:dyDescent="0.25">
      <c r="A270" s="194" t="s">
        <v>195</v>
      </c>
      <c r="B270" s="194" t="s">
        <v>196</v>
      </c>
      <c r="C270" s="196" t="s">
        <v>1046</v>
      </c>
      <c r="D270" s="196" t="s">
        <v>1047</v>
      </c>
      <c r="E270" s="197" t="s">
        <v>1048</v>
      </c>
      <c r="F270" s="197" t="s">
        <v>288</v>
      </c>
      <c r="G270" s="197" t="str" cm="1">
        <f t="array" ref="G270">_xlfn.IFNA(_xlfn.SWITCH(F270,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"Ship"),H270)</f>
        <v>Republic of Korea</v>
      </c>
      <c r="H270" s="197" t="s">
        <v>1714</v>
      </c>
    </row>
    <row r="271" spans="1:8" ht="17.5" customHeight="1" x14ac:dyDescent="0.25">
      <c r="A271" s="194" t="s">
        <v>293</v>
      </c>
      <c r="B271" s="194" t="s">
        <v>294</v>
      </c>
      <c r="C271" s="196" t="s">
        <v>1049</v>
      </c>
      <c r="D271" s="196" t="s">
        <v>1050</v>
      </c>
      <c r="E271" s="198" t="s">
        <v>1051</v>
      </c>
      <c r="F271" s="197" t="s">
        <v>248</v>
      </c>
      <c r="G271" s="197" t="str" cm="1">
        <f t="array" ref="G271">_xlfn.IFNA(_xlfn.SWITCH(F271,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"Ship"),H271)</f>
        <v>Virtual</v>
      </c>
      <c r="H271" s="197" t="s">
        <v>248</v>
      </c>
    </row>
    <row r="272" spans="1:8" ht="17.5" customHeight="1" x14ac:dyDescent="0.25">
      <c r="A272" s="194" t="s">
        <v>293</v>
      </c>
      <c r="B272" s="194" t="s">
        <v>294</v>
      </c>
      <c r="C272" s="196" t="s">
        <v>1052</v>
      </c>
      <c r="D272" s="196" t="s">
        <v>1053</v>
      </c>
      <c r="E272" s="20" t="s">
        <v>1054</v>
      </c>
      <c r="F272" s="197" t="s">
        <v>340</v>
      </c>
      <c r="G272" s="197" t="str" cm="1">
        <f t="array" ref="G272">_xlfn.IFNA(_xlfn.SWITCH(F272,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"Ship"),H272)</f>
        <v>HI</v>
      </c>
      <c r="H272" s="197" t="s">
        <v>241</v>
      </c>
    </row>
    <row r="273" spans="1:8" ht="17.5" customHeight="1" x14ac:dyDescent="0.25">
      <c r="A273" s="194" t="s">
        <v>195</v>
      </c>
      <c r="B273" s="194" t="s">
        <v>196</v>
      </c>
      <c r="C273" s="196" t="s">
        <v>1055</v>
      </c>
      <c r="D273" s="196" t="s">
        <v>1056</v>
      </c>
      <c r="E273" s="197" t="s">
        <v>1057</v>
      </c>
      <c r="F273" s="197" t="s">
        <v>541</v>
      </c>
      <c r="G273" s="197" t="str" cm="1">
        <f t="array" ref="G273">_xlfn.IFNA(_xlfn.SWITCH(F273,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"Ship"),H273)</f>
        <v>FL</v>
      </c>
      <c r="H273" s="197" t="s">
        <v>241</v>
      </c>
    </row>
    <row r="274" spans="1:8" ht="17.5" customHeight="1" x14ac:dyDescent="0.25">
      <c r="A274" s="194" t="s">
        <v>195</v>
      </c>
      <c r="B274" s="194" t="s">
        <v>196</v>
      </c>
      <c r="C274" s="196" t="s">
        <v>1058</v>
      </c>
      <c r="D274" s="196" t="s">
        <v>1059</v>
      </c>
      <c r="E274" s="198" t="s">
        <v>1060</v>
      </c>
      <c r="F274" s="197" t="s">
        <v>357</v>
      </c>
      <c r="G274" s="197" t="str" cm="1">
        <f t="array" ref="G274">_xlfn.IFNA(_xlfn.SWITCH(F274,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"Ship"),H274)</f>
        <v>VA</v>
      </c>
      <c r="H274" s="197" t="s">
        <v>241</v>
      </c>
    </row>
    <row r="275" spans="1:8" ht="17.5" customHeight="1" x14ac:dyDescent="0.25">
      <c r="A275" s="194" t="s">
        <v>235</v>
      </c>
      <c r="B275" s="194" t="s">
        <v>236</v>
      </c>
      <c r="C275" s="196" t="s">
        <v>1061</v>
      </c>
      <c r="D275" s="196" t="s">
        <v>1062</v>
      </c>
      <c r="E275" s="197" t="s">
        <v>1063</v>
      </c>
      <c r="F275" s="197" t="s">
        <v>309</v>
      </c>
      <c r="G275" s="197" t="str" cm="1">
        <f t="array" ref="G275">_xlfn.IFNA(_xlfn.SWITCH(F275,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"Ship"),H275)</f>
        <v>DC</v>
      </c>
      <c r="H275" s="197" t="s">
        <v>241</v>
      </c>
    </row>
    <row r="276" spans="1:8" ht="17.5" customHeight="1" x14ac:dyDescent="0.25">
      <c r="A276" s="194" t="s">
        <v>195</v>
      </c>
      <c r="B276" s="194" t="s">
        <v>196</v>
      </c>
      <c r="C276" s="196" t="s">
        <v>1064</v>
      </c>
      <c r="D276" s="196" t="s">
        <v>1065</v>
      </c>
      <c r="E276" s="197" t="s">
        <v>1066</v>
      </c>
      <c r="F276" s="197" t="s">
        <v>348</v>
      </c>
      <c r="G276" s="197" t="str" cm="1">
        <f t="array" ref="G276">_xlfn.IFNA(_xlfn.SWITCH(F276,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"Ship"),H276)</f>
        <v>CO</v>
      </c>
      <c r="H276" s="197" t="s">
        <v>241</v>
      </c>
    </row>
    <row r="277" spans="1:8" ht="17.5" customHeight="1" x14ac:dyDescent="0.25">
      <c r="A277" s="194" t="s">
        <v>195</v>
      </c>
      <c r="B277" s="194" t="s">
        <v>196</v>
      </c>
      <c r="C277" s="196" t="s">
        <v>1067</v>
      </c>
      <c r="D277" s="196" t="s">
        <v>1068</v>
      </c>
      <c r="E277" s="198" t="s">
        <v>1069</v>
      </c>
      <c r="F277" s="197" t="s">
        <v>1070</v>
      </c>
      <c r="G277" s="197" t="str" cm="1">
        <f t="array" ref="G277">_xlfn.IFNA(_xlfn.SWITCH(F277,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"Ship"),H277)</f>
        <v>OR</v>
      </c>
      <c r="H277" s="197" t="s">
        <v>241</v>
      </c>
    </row>
    <row r="278" spans="1:8" ht="17.5" customHeight="1" x14ac:dyDescent="0.25">
      <c r="A278" s="194" t="s">
        <v>293</v>
      </c>
      <c r="B278" s="194" t="s">
        <v>294</v>
      </c>
      <c r="C278" s="196" t="s">
        <v>1071</v>
      </c>
      <c r="D278" s="196" t="s">
        <v>1072</v>
      </c>
      <c r="E278" s="197" t="s">
        <v>1073</v>
      </c>
      <c r="F278" s="197" t="s">
        <v>431</v>
      </c>
      <c r="G278" s="197" t="str" cm="1">
        <f t="array" ref="G278">_xlfn.IFNA(_xlfn.SWITCH(F278,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"Ship"),H278)</f>
        <v>NH</v>
      </c>
      <c r="H278" s="197" t="s">
        <v>241</v>
      </c>
    </row>
    <row r="279" spans="1:8" ht="17.5" customHeight="1" x14ac:dyDescent="0.25">
      <c r="A279" s="194" t="s">
        <v>195</v>
      </c>
      <c r="B279" s="194" t="s">
        <v>196</v>
      </c>
      <c r="C279" s="196" t="s">
        <v>1074</v>
      </c>
      <c r="D279" s="196" t="s">
        <v>1075</v>
      </c>
      <c r="E279" s="197" t="s">
        <v>1076</v>
      </c>
      <c r="F279" s="197" t="s">
        <v>200</v>
      </c>
      <c r="G279" s="197" t="str" cm="1">
        <f t="array" ref="G279">_xlfn.IFNA(_xlfn.SWITCH(F279,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"Ship"),H279)</f>
        <v>Expeditionary</v>
      </c>
      <c r="H279" s="197" t="s">
        <v>171</v>
      </c>
    </row>
    <row r="280" spans="1:8" ht="17.5" customHeight="1" x14ac:dyDescent="0.25">
      <c r="A280" s="194" t="s">
        <v>235</v>
      </c>
      <c r="B280" s="194" t="s">
        <v>236</v>
      </c>
      <c r="C280" s="196" t="s">
        <v>354</v>
      </c>
      <c r="D280" s="196" t="s">
        <v>1077</v>
      </c>
      <c r="E280" s="198" t="s">
        <v>1078</v>
      </c>
      <c r="F280" s="197" t="s">
        <v>348</v>
      </c>
      <c r="G280" s="197" t="str" cm="1">
        <f t="array" ref="G280">_xlfn.IFNA(_xlfn.SWITCH(F280,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"Ship"),H280)</f>
        <v>CO</v>
      </c>
      <c r="H280" s="197" t="s">
        <v>241</v>
      </c>
    </row>
    <row r="281" spans="1:8" ht="17.5" customHeight="1" x14ac:dyDescent="0.25">
      <c r="A281" s="194" t="s">
        <v>195</v>
      </c>
      <c r="B281" s="194" t="s">
        <v>196</v>
      </c>
      <c r="C281" s="196" t="s">
        <v>1079</v>
      </c>
      <c r="D281" s="196" t="s">
        <v>1080</v>
      </c>
      <c r="E281" s="197" t="s">
        <v>1081</v>
      </c>
      <c r="F281" s="197" t="s">
        <v>288</v>
      </c>
      <c r="G281" s="197" t="str" cm="1">
        <f t="array" ref="G281">_xlfn.IFNA(_xlfn.SWITCH(F281,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"Ship"),H281)</f>
        <v>Germany</v>
      </c>
      <c r="H281" s="197" t="s">
        <v>139</v>
      </c>
    </row>
    <row r="282" spans="1:8" ht="17.5" customHeight="1" x14ac:dyDescent="0.25">
      <c r="A282" s="194" t="s">
        <v>235</v>
      </c>
      <c r="B282" s="194" t="s">
        <v>236</v>
      </c>
      <c r="C282" s="196" t="s">
        <v>1082</v>
      </c>
      <c r="D282" s="196" t="s">
        <v>1083</v>
      </c>
      <c r="E282" s="197" t="s">
        <v>1084</v>
      </c>
      <c r="F282" s="197" t="s">
        <v>364</v>
      </c>
      <c r="G282" s="197" t="str" cm="1">
        <f t="array" ref="G282">_xlfn.IFNA(_xlfn.SWITCH(F282,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"Ship"),H282)</f>
        <v>TX</v>
      </c>
      <c r="H282" s="197" t="s">
        <v>241</v>
      </c>
    </row>
    <row r="283" spans="1:8" ht="17.5" customHeight="1" x14ac:dyDescent="0.25">
      <c r="A283" s="194" t="s">
        <v>235</v>
      </c>
      <c r="B283" s="194" t="s">
        <v>236</v>
      </c>
      <c r="C283" s="196" t="s">
        <v>1085</v>
      </c>
      <c r="D283" s="196" t="s">
        <v>1086</v>
      </c>
      <c r="E283" s="197" t="s">
        <v>1087</v>
      </c>
      <c r="F283" s="197" t="s">
        <v>301</v>
      </c>
      <c r="G283" s="197" t="str" cm="1">
        <f t="array" ref="G283">_xlfn.IFNA(_xlfn.SWITCH(F283,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"Ship"),H283)</f>
        <v>AL</v>
      </c>
      <c r="H283" s="197" t="s">
        <v>241</v>
      </c>
    </row>
    <row r="284" spans="1:8" ht="17.5" customHeight="1" x14ac:dyDescent="0.25">
      <c r="A284" s="194" t="s">
        <v>195</v>
      </c>
      <c r="B284" s="194" t="s">
        <v>196</v>
      </c>
      <c r="C284" s="196" t="s">
        <v>1088</v>
      </c>
      <c r="D284" s="196" t="s">
        <v>1089</v>
      </c>
      <c r="E284" s="197" t="s">
        <v>1090</v>
      </c>
      <c r="F284" s="197" t="s">
        <v>201</v>
      </c>
      <c r="G284" s="197" t="str" cm="1">
        <f t="array" ref="G284">_xlfn.IFNA(_xlfn.SWITCH(F284,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"Ship"),H284)</f>
        <v>Not Applicable</v>
      </c>
      <c r="H284" s="197" t="s">
        <v>201</v>
      </c>
    </row>
    <row r="285" spans="1:8" ht="17.5" customHeight="1" x14ac:dyDescent="0.25">
      <c r="A285" s="194" t="s">
        <v>195</v>
      </c>
      <c r="B285" s="194" t="s">
        <v>196</v>
      </c>
      <c r="C285" s="196" t="s">
        <v>1091</v>
      </c>
      <c r="D285" s="196" t="s">
        <v>1092</v>
      </c>
      <c r="E285" s="197" t="s">
        <v>1090</v>
      </c>
      <c r="F285" s="197" t="s">
        <v>201</v>
      </c>
      <c r="G285" s="197" t="str" cm="1">
        <f t="array" ref="G285">_xlfn.IFNA(_xlfn.SWITCH(F285,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"Ship"),H285)</f>
        <v>Not Applicable</v>
      </c>
      <c r="H285" s="197" t="s">
        <v>201</v>
      </c>
    </row>
    <row r="286" spans="1:8" ht="17.5" customHeight="1" x14ac:dyDescent="0.25">
      <c r="A286" s="194" t="s">
        <v>195</v>
      </c>
      <c r="B286" s="194" t="s">
        <v>196</v>
      </c>
      <c r="C286" s="196" t="s">
        <v>1093</v>
      </c>
      <c r="D286" s="196" t="s">
        <v>1094</v>
      </c>
      <c r="E286" s="197" t="s">
        <v>1090</v>
      </c>
      <c r="F286" s="197" t="s">
        <v>201</v>
      </c>
      <c r="G286" s="197" t="str" cm="1">
        <f t="array" ref="G286">_xlfn.IFNA(_xlfn.SWITCH(F286,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"Ship"),H286)</f>
        <v>Not Applicable</v>
      </c>
      <c r="H286" s="197" t="s">
        <v>201</v>
      </c>
    </row>
    <row r="287" spans="1:8" ht="17.5" customHeight="1" x14ac:dyDescent="0.25">
      <c r="A287" s="194" t="s">
        <v>195</v>
      </c>
      <c r="B287" s="194" t="s">
        <v>196</v>
      </c>
      <c r="C287" s="196" t="s">
        <v>1095</v>
      </c>
      <c r="D287" s="196" t="s">
        <v>1096</v>
      </c>
      <c r="E287" s="197" t="s">
        <v>1090</v>
      </c>
      <c r="F287" s="197" t="s">
        <v>201</v>
      </c>
      <c r="G287" s="197" t="str" cm="1">
        <f t="array" ref="G287">_xlfn.IFNA(_xlfn.SWITCH(F287,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"Ship"),H287)</f>
        <v>Not Applicable</v>
      </c>
      <c r="H287" s="197" t="s">
        <v>201</v>
      </c>
    </row>
    <row r="288" spans="1:8" ht="17.5" customHeight="1" x14ac:dyDescent="0.25">
      <c r="A288" s="194" t="s">
        <v>195</v>
      </c>
      <c r="B288" s="194" t="s">
        <v>196</v>
      </c>
      <c r="C288" s="196" t="s">
        <v>1097</v>
      </c>
      <c r="D288" s="196" t="s">
        <v>1098</v>
      </c>
      <c r="E288" s="197" t="s">
        <v>1090</v>
      </c>
      <c r="F288" s="197" t="s">
        <v>201</v>
      </c>
      <c r="G288" s="197" t="str" cm="1">
        <f t="array" ref="G288">_xlfn.IFNA(_xlfn.SWITCH(F288,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"Ship"),H288)</f>
        <v>Not Applicable</v>
      </c>
      <c r="H288" s="197" t="s">
        <v>201</v>
      </c>
    </row>
    <row r="289" spans="1:8" ht="17.5" customHeight="1" x14ac:dyDescent="0.25">
      <c r="A289" s="194" t="s">
        <v>195</v>
      </c>
      <c r="B289" s="194" t="s">
        <v>196</v>
      </c>
      <c r="C289" s="196" t="s">
        <v>1099</v>
      </c>
      <c r="D289" s="196" t="s">
        <v>1100</v>
      </c>
      <c r="E289" s="198" t="s">
        <v>1090</v>
      </c>
      <c r="F289" s="197" t="s">
        <v>201</v>
      </c>
      <c r="G289" s="197" t="str" cm="1">
        <f t="array" ref="G289">_xlfn.IFNA(_xlfn.SWITCH(F289,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"Ship"),H289)</f>
        <v>Not Applicable</v>
      </c>
      <c r="H289" s="197" t="s">
        <v>201</v>
      </c>
    </row>
    <row r="290" spans="1:8" ht="17.5" customHeight="1" x14ac:dyDescent="0.25">
      <c r="A290" s="194" t="s">
        <v>195</v>
      </c>
      <c r="B290" s="194" t="s">
        <v>196</v>
      </c>
      <c r="C290" s="196" t="s">
        <v>1101</v>
      </c>
      <c r="D290" s="196" t="s">
        <v>1102</v>
      </c>
      <c r="E290" s="198" t="s">
        <v>1103</v>
      </c>
      <c r="F290" s="197" t="s">
        <v>527</v>
      </c>
      <c r="G290" s="197" t="str" cm="1">
        <f t="array" ref="G290">_xlfn.IFNA(_xlfn.SWITCH(F290,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"Ship"),H290)</f>
        <v>GA</v>
      </c>
      <c r="H290" s="197" t="s">
        <v>241</v>
      </c>
    </row>
    <row r="291" spans="1:8" ht="17.5" customHeight="1" x14ac:dyDescent="0.25">
      <c r="A291" s="194" t="s">
        <v>235</v>
      </c>
      <c r="B291" s="194" t="s">
        <v>236</v>
      </c>
      <c r="C291" s="196" t="s">
        <v>1104</v>
      </c>
      <c r="D291" s="196" t="s">
        <v>1105</v>
      </c>
      <c r="E291" s="197" t="s">
        <v>1106</v>
      </c>
      <c r="F291" s="197" t="s">
        <v>662</v>
      </c>
      <c r="G291" s="197" t="str" cm="1">
        <f t="array" ref="G291">_xlfn.IFNA(_xlfn.SWITCH(F291,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"Ship"),H291)</f>
        <v>IL</v>
      </c>
      <c r="H291" s="197" t="s">
        <v>241</v>
      </c>
    </row>
    <row r="292" spans="1:8" ht="17.5" customHeight="1" x14ac:dyDescent="0.25">
      <c r="A292" s="194" t="s">
        <v>195</v>
      </c>
      <c r="B292" s="194" t="s">
        <v>196</v>
      </c>
      <c r="C292" s="196" t="s">
        <v>1107</v>
      </c>
      <c r="D292" s="196" t="s">
        <v>1108</v>
      </c>
      <c r="E292" s="197" t="s">
        <v>1109</v>
      </c>
      <c r="F292" s="197" t="s">
        <v>288</v>
      </c>
      <c r="G292" s="197" t="str" cm="1">
        <f t="array" ref="G292">_xlfn.IFNA(_xlfn.SWITCH(F292,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"Ship"),H292)</f>
        <v>United Kingdom</v>
      </c>
      <c r="H292" s="197" t="s">
        <v>181</v>
      </c>
    </row>
    <row r="293" spans="1:8" ht="17.5" customHeight="1" x14ac:dyDescent="0.25">
      <c r="A293" s="194" t="s">
        <v>195</v>
      </c>
      <c r="B293" s="194" t="s">
        <v>196</v>
      </c>
      <c r="C293" s="196" t="s">
        <v>1110</v>
      </c>
      <c r="D293" s="196" t="s">
        <v>1111</v>
      </c>
      <c r="E293" s="197" t="s">
        <v>1112</v>
      </c>
      <c r="F293" s="197" t="s">
        <v>288</v>
      </c>
      <c r="G293" s="197" t="str" cm="1">
        <f t="array" ref="G293">_xlfn.IFNA(_xlfn.SWITCH(F293,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"Ship"),H293)</f>
        <v>United Kingdom</v>
      </c>
      <c r="H293" s="197" t="s">
        <v>181</v>
      </c>
    </row>
    <row r="294" spans="1:8" ht="17.5" customHeight="1" x14ac:dyDescent="0.25">
      <c r="A294" s="194" t="s">
        <v>195</v>
      </c>
      <c r="B294" s="194" t="s">
        <v>196</v>
      </c>
      <c r="C294" s="196" t="s">
        <v>1113</v>
      </c>
      <c r="D294" s="196" t="s">
        <v>1114</v>
      </c>
      <c r="E294" s="20" t="s">
        <v>1115</v>
      </c>
      <c r="F294" s="197" t="s">
        <v>288</v>
      </c>
      <c r="G294" s="197" t="str" cm="1">
        <f t="array" ref="G294">_xlfn.IFNA(_xlfn.SWITCH(F294,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"Ship"),H294)</f>
        <v>United Kingdom</v>
      </c>
      <c r="H294" s="197" t="s">
        <v>181</v>
      </c>
    </row>
    <row r="295" spans="1:8" ht="17.5" customHeight="1" x14ac:dyDescent="0.25">
      <c r="A295" s="194" t="s">
        <v>195</v>
      </c>
      <c r="B295" s="194" t="s">
        <v>196</v>
      </c>
      <c r="C295" s="196" t="s">
        <v>1116</v>
      </c>
      <c r="D295" s="196" t="s">
        <v>1117</v>
      </c>
      <c r="E295" s="197" t="s">
        <v>1118</v>
      </c>
      <c r="F295" s="197" t="s">
        <v>288</v>
      </c>
      <c r="G295" s="197" t="str" cm="1">
        <f t="array" ref="G295">_xlfn.IFNA(_xlfn.SWITCH(F295,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"Ship"),H295)</f>
        <v>United Kingdom</v>
      </c>
      <c r="H295" s="197" t="s">
        <v>181</v>
      </c>
    </row>
    <row r="296" spans="1:8" ht="17.5" customHeight="1" x14ac:dyDescent="0.25">
      <c r="A296" s="194" t="s">
        <v>195</v>
      </c>
      <c r="B296" s="194" t="s">
        <v>196</v>
      </c>
      <c r="C296" s="196" t="s">
        <v>1119</v>
      </c>
      <c r="D296" s="196" t="s">
        <v>1120</v>
      </c>
      <c r="E296" s="197" t="s">
        <v>1121</v>
      </c>
      <c r="F296" s="197" t="s">
        <v>288</v>
      </c>
      <c r="G296" s="197" t="str" cm="1">
        <f t="array" ref="G296">_xlfn.IFNA(_xlfn.SWITCH(F296,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"Ship"),H296)</f>
        <v>United Kingdom</v>
      </c>
      <c r="H296" s="197" t="s">
        <v>181</v>
      </c>
    </row>
    <row r="297" spans="1:8" ht="17.5" customHeight="1" x14ac:dyDescent="0.25">
      <c r="A297" s="194" t="s">
        <v>195</v>
      </c>
      <c r="B297" s="194" t="s">
        <v>196</v>
      </c>
      <c r="C297" s="196" t="s">
        <v>1122</v>
      </c>
      <c r="D297" s="196" t="s">
        <v>1123</v>
      </c>
      <c r="E297" s="20" t="s">
        <v>1124</v>
      </c>
      <c r="F297" s="197" t="s">
        <v>288</v>
      </c>
      <c r="G297" s="197" t="str" cm="1">
        <f t="array" ref="G297">_xlfn.IFNA(_xlfn.SWITCH(F297,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"Ship"),H297)</f>
        <v>United Kingdom</v>
      </c>
      <c r="H297" s="197" t="s">
        <v>181</v>
      </c>
    </row>
    <row r="298" spans="1:8" ht="17.5" customHeight="1" x14ac:dyDescent="0.25">
      <c r="A298" s="194" t="s">
        <v>195</v>
      </c>
      <c r="B298" s="194" t="s">
        <v>196</v>
      </c>
      <c r="C298" s="196" t="s">
        <v>1125</v>
      </c>
      <c r="D298" s="196" t="s">
        <v>1126</v>
      </c>
      <c r="E298" s="198" t="s">
        <v>1127</v>
      </c>
      <c r="F298" s="197" t="s">
        <v>348</v>
      </c>
      <c r="G298" s="197" t="str" cm="1">
        <f t="array" ref="G298">_xlfn.IFNA(_xlfn.SWITCH(F298,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"Ship"),H298)</f>
        <v>CO</v>
      </c>
      <c r="H298" s="197" t="s">
        <v>241</v>
      </c>
    </row>
    <row r="299" spans="1:8" ht="17.5" customHeight="1" x14ac:dyDescent="0.25">
      <c r="A299" s="194" t="s">
        <v>195</v>
      </c>
      <c r="B299" s="194" t="s">
        <v>196</v>
      </c>
      <c r="C299" s="196" t="s">
        <v>1128</v>
      </c>
      <c r="D299" s="196" t="s">
        <v>1129</v>
      </c>
      <c r="E299" s="197" t="s">
        <v>1130</v>
      </c>
      <c r="F299" s="197" t="s">
        <v>662</v>
      </c>
      <c r="G299" s="197" t="str" cm="1">
        <f t="array" ref="G299">_xlfn.IFNA(_xlfn.SWITCH(F299,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"Ship"),H299)</f>
        <v>IL</v>
      </c>
      <c r="H299" s="197" t="s">
        <v>241</v>
      </c>
    </row>
    <row r="300" spans="1:8" ht="17.5" customHeight="1" x14ac:dyDescent="0.25">
      <c r="A300" s="194" t="s">
        <v>195</v>
      </c>
      <c r="B300" s="194" t="s">
        <v>196</v>
      </c>
      <c r="C300" s="196" t="s">
        <v>1131</v>
      </c>
      <c r="D300" s="196" t="s">
        <v>1132</v>
      </c>
      <c r="E300" s="20" t="s">
        <v>1133</v>
      </c>
      <c r="F300" s="197" t="s">
        <v>786</v>
      </c>
      <c r="G300" s="197" t="str" cm="1">
        <f t="array" ref="G300">_xlfn.IFNA(_xlfn.SWITCH(F300,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"Ship"),H300)</f>
        <v>NC</v>
      </c>
      <c r="H300" s="197" t="s">
        <v>241</v>
      </c>
    </row>
    <row r="301" spans="1:8" ht="17.5" customHeight="1" x14ac:dyDescent="0.25">
      <c r="A301" s="194" t="s">
        <v>235</v>
      </c>
      <c r="B301" s="194" t="s">
        <v>236</v>
      </c>
      <c r="C301" s="196" t="s">
        <v>1134</v>
      </c>
      <c r="D301" s="196" t="s">
        <v>1135</v>
      </c>
      <c r="E301" s="20" t="s">
        <v>1136</v>
      </c>
      <c r="F301" s="197" t="s">
        <v>541</v>
      </c>
      <c r="G301" s="197" t="str" cm="1">
        <f t="array" ref="G301">_xlfn.IFNA(_xlfn.SWITCH(F301,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"Ship"),H301)</f>
        <v>FL</v>
      </c>
      <c r="H301" s="197" t="s">
        <v>241</v>
      </c>
    </row>
    <row r="302" spans="1:8" ht="17.5" customHeight="1" x14ac:dyDescent="0.25">
      <c r="A302" s="194" t="s">
        <v>235</v>
      </c>
      <c r="B302" s="194" t="s">
        <v>236</v>
      </c>
      <c r="C302" s="196" t="s">
        <v>1137</v>
      </c>
      <c r="D302" s="196" t="s">
        <v>1138</v>
      </c>
      <c r="E302" s="20" t="s">
        <v>1139</v>
      </c>
      <c r="F302" s="197" t="s">
        <v>336</v>
      </c>
      <c r="G302" s="197" t="str" cm="1">
        <f t="array" ref="G302">_xlfn.IFNA(_xlfn.SWITCH(F302,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"Ship"),H302)</f>
        <v>CA</v>
      </c>
      <c r="H302" s="197" t="s">
        <v>241</v>
      </c>
    </row>
    <row r="303" spans="1:8" ht="17.5" customHeight="1" x14ac:dyDescent="0.25">
      <c r="A303" s="194" t="s">
        <v>195</v>
      </c>
      <c r="B303" s="194" t="s">
        <v>196</v>
      </c>
      <c r="C303" s="196" t="s">
        <v>1140</v>
      </c>
      <c r="D303" s="196" t="s">
        <v>1141</v>
      </c>
      <c r="E303" s="197" t="s">
        <v>1142</v>
      </c>
      <c r="F303" s="197" t="s">
        <v>597</v>
      </c>
      <c r="G303" s="197" t="str" cm="1">
        <f t="array" ref="G303">_xlfn.IFNA(_xlfn.SWITCH(F303,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"Ship"),H303)</f>
        <v>SC</v>
      </c>
      <c r="H303" s="197" t="s">
        <v>241</v>
      </c>
    </row>
    <row r="304" spans="1:8" ht="17.5" customHeight="1" x14ac:dyDescent="0.25">
      <c r="A304" s="194" t="s">
        <v>195</v>
      </c>
      <c r="B304" s="194" t="s">
        <v>196</v>
      </c>
      <c r="C304" s="196" t="s">
        <v>1143</v>
      </c>
      <c r="D304" s="196" t="s">
        <v>1144</v>
      </c>
      <c r="E304" s="197" t="s">
        <v>1145</v>
      </c>
      <c r="F304" s="197" t="s">
        <v>364</v>
      </c>
      <c r="G304" s="197" t="str" cm="1">
        <f t="array" ref="G304">_xlfn.IFNA(_xlfn.SWITCH(F304,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"Ship"),H304)</f>
        <v>TX</v>
      </c>
      <c r="H304" s="197" t="s">
        <v>241</v>
      </c>
    </row>
    <row r="305" spans="1:8" ht="17.5" customHeight="1" x14ac:dyDescent="0.25">
      <c r="A305" s="194" t="s">
        <v>235</v>
      </c>
      <c r="B305" s="194" t="s">
        <v>236</v>
      </c>
      <c r="C305" s="196" t="s">
        <v>1146</v>
      </c>
      <c r="D305" s="196" t="s">
        <v>1147</v>
      </c>
      <c r="E305" s="20" t="s">
        <v>1148</v>
      </c>
      <c r="F305" s="197" t="s">
        <v>336</v>
      </c>
      <c r="G305" s="197" t="str" cm="1">
        <f t="array" ref="G305">_xlfn.IFNA(_xlfn.SWITCH(F305,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"Ship"),H305)</f>
        <v>CA</v>
      </c>
      <c r="H305" s="197" t="s">
        <v>241</v>
      </c>
    </row>
    <row r="306" spans="1:8" ht="17.5" customHeight="1" x14ac:dyDescent="0.25">
      <c r="A306" s="194" t="s">
        <v>293</v>
      </c>
      <c r="B306" s="194" t="s">
        <v>294</v>
      </c>
      <c r="C306" s="196" t="s">
        <v>1149</v>
      </c>
      <c r="D306" s="196" t="s">
        <v>1150</v>
      </c>
      <c r="E306" s="197" t="s">
        <v>1722</v>
      </c>
      <c r="F306" s="197" t="s">
        <v>288</v>
      </c>
      <c r="G306" s="197" t="str" cm="1">
        <f t="array" ref="G306">_xlfn.IFNA(_xlfn.SWITCH(F306,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"Ship"),H306)</f>
        <v>Singapore</v>
      </c>
      <c r="H306" s="197" t="s">
        <v>173</v>
      </c>
    </row>
    <row r="307" spans="1:8" ht="17.5" customHeight="1" x14ac:dyDescent="0.25">
      <c r="A307" s="194" t="s">
        <v>235</v>
      </c>
      <c r="B307" s="194" t="s">
        <v>236</v>
      </c>
      <c r="C307" s="196" t="s">
        <v>1151</v>
      </c>
      <c r="D307" s="196" t="s">
        <v>1152</v>
      </c>
      <c r="E307" s="197" t="s">
        <v>1153</v>
      </c>
      <c r="F307" s="197" t="s">
        <v>288</v>
      </c>
      <c r="G307" s="197" t="str" cm="1">
        <f t="array" ref="G307">_xlfn.IFNA(_xlfn.SWITCH(F307,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"Ship"),H307)</f>
        <v>Honduras</v>
      </c>
      <c r="H307" s="197" t="s">
        <v>147</v>
      </c>
    </row>
    <row r="308" spans="1:8" ht="17.5" customHeight="1" x14ac:dyDescent="0.25">
      <c r="A308" s="194" t="s">
        <v>195</v>
      </c>
      <c r="B308" s="194" t="s">
        <v>196</v>
      </c>
      <c r="C308" s="196" t="s">
        <v>1154</v>
      </c>
      <c r="D308" s="196" t="s">
        <v>1155</v>
      </c>
      <c r="E308" s="197" t="s">
        <v>1156</v>
      </c>
      <c r="F308" s="197" t="s">
        <v>288</v>
      </c>
      <c r="G308" s="197" t="str" cm="1">
        <f t="array" ref="G308">_xlfn.IFNA(_xlfn.SWITCH(F308,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"Ship"),H308)</f>
        <v>Germany</v>
      </c>
      <c r="H308" s="197" t="s">
        <v>139</v>
      </c>
    </row>
    <row r="309" spans="1:8" ht="17.5" customHeight="1" x14ac:dyDescent="0.25">
      <c r="A309" s="194" t="s">
        <v>235</v>
      </c>
      <c r="B309" s="194" t="s">
        <v>236</v>
      </c>
      <c r="C309" s="196" t="s">
        <v>1157</v>
      </c>
      <c r="D309" s="196" t="s">
        <v>1158</v>
      </c>
      <c r="E309" s="20" t="s">
        <v>1159</v>
      </c>
      <c r="F309" s="197" t="s">
        <v>288</v>
      </c>
      <c r="G309" s="197" t="str" cm="1">
        <f t="array" ref="G309">_xlfn.IFNA(_xlfn.SWITCH(F309,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"Ship"),H309)</f>
        <v>Japan</v>
      </c>
      <c r="H309" s="197" t="s">
        <v>153</v>
      </c>
    </row>
    <row r="310" spans="1:8" ht="17.5" customHeight="1" x14ac:dyDescent="0.25">
      <c r="A310" s="194" t="s">
        <v>235</v>
      </c>
      <c r="B310" s="194" t="s">
        <v>236</v>
      </c>
      <c r="C310" s="196" t="s">
        <v>1160</v>
      </c>
      <c r="D310" s="196" t="s">
        <v>1161</v>
      </c>
      <c r="E310" s="197" t="s">
        <v>1162</v>
      </c>
      <c r="F310" s="197" t="s">
        <v>309</v>
      </c>
      <c r="G310" s="197" t="str" cm="1">
        <f t="array" ref="G310">_xlfn.IFNA(_xlfn.SWITCH(F310,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"Ship"),H310)</f>
        <v>DC</v>
      </c>
      <c r="H310" s="197" t="s">
        <v>241</v>
      </c>
    </row>
    <row r="311" spans="1:8" ht="17.5" customHeight="1" x14ac:dyDescent="0.25">
      <c r="A311" s="194" t="s">
        <v>195</v>
      </c>
      <c r="B311" s="194" t="s">
        <v>196</v>
      </c>
      <c r="C311" s="196" t="s">
        <v>1163</v>
      </c>
      <c r="D311" s="196" t="s">
        <v>1164</v>
      </c>
      <c r="E311" s="197" t="s">
        <v>1165</v>
      </c>
      <c r="F311" s="197" t="s">
        <v>288</v>
      </c>
      <c r="G311" s="197" t="str" cm="1">
        <f t="array" ref="G311">_xlfn.IFNA(_xlfn.SWITCH(F311,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"Ship"),H311)</f>
        <v>Norway</v>
      </c>
      <c r="H311" s="197" t="s">
        <v>163</v>
      </c>
    </row>
    <row r="312" spans="1:8" ht="17.5" customHeight="1" x14ac:dyDescent="0.25">
      <c r="A312" s="194" t="s">
        <v>235</v>
      </c>
      <c r="B312" s="194" t="s">
        <v>236</v>
      </c>
      <c r="C312" s="196" t="s">
        <v>1166</v>
      </c>
      <c r="D312" s="196" t="s">
        <v>1167</v>
      </c>
      <c r="E312" s="198" t="s">
        <v>1168</v>
      </c>
      <c r="F312" s="197" t="s">
        <v>357</v>
      </c>
      <c r="G312" s="197" t="str" cm="1">
        <f t="array" ref="G312">_xlfn.IFNA(_xlfn.SWITCH(F312,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"Ship"),H312)</f>
        <v>VA</v>
      </c>
      <c r="H312" s="197" t="s">
        <v>241</v>
      </c>
    </row>
    <row r="313" spans="1:8" ht="17.5" customHeight="1" x14ac:dyDescent="0.25">
      <c r="A313" s="194" t="s">
        <v>235</v>
      </c>
      <c r="B313" s="194" t="s">
        <v>236</v>
      </c>
      <c r="C313" s="196" t="s">
        <v>1169</v>
      </c>
      <c r="D313" s="196" t="s">
        <v>1170</v>
      </c>
      <c r="E313" s="20" t="s">
        <v>1171</v>
      </c>
      <c r="F313" s="197" t="s">
        <v>336</v>
      </c>
      <c r="G313" s="197" t="str" cm="1">
        <f t="array" ref="G313">_xlfn.IFNA(_xlfn.SWITCH(F313,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"Ship"),H313)</f>
        <v>CA</v>
      </c>
      <c r="H313" s="197" t="s">
        <v>241</v>
      </c>
    </row>
    <row r="314" spans="1:8" ht="17.5" customHeight="1" x14ac:dyDescent="0.25">
      <c r="A314" s="194" t="s">
        <v>195</v>
      </c>
      <c r="B314" s="194" t="s">
        <v>196</v>
      </c>
      <c r="C314" s="196" t="s">
        <v>1172</v>
      </c>
      <c r="D314" s="196" t="s">
        <v>1173</v>
      </c>
      <c r="E314" s="197" t="s">
        <v>1174</v>
      </c>
      <c r="F314" s="197" t="s">
        <v>288</v>
      </c>
      <c r="G314" s="197" t="str" cm="1">
        <f t="array" ref="G314">_xlfn.IFNA(_xlfn.SWITCH(F314,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"Ship"),H314)</f>
        <v>Greenland</v>
      </c>
      <c r="H314" s="197" t="s">
        <v>143</v>
      </c>
    </row>
    <row r="315" spans="1:8" ht="17.5" customHeight="1" x14ac:dyDescent="0.25">
      <c r="A315" s="194" t="s">
        <v>195</v>
      </c>
      <c r="B315" s="194" t="s">
        <v>196</v>
      </c>
      <c r="C315" s="196" t="s">
        <v>1175</v>
      </c>
      <c r="D315" s="196" t="s">
        <v>1176</v>
      </c>
      <c r="E315" s="198" t="s">
        <v>1177</v>
      </c>
      <c r="F315" s="197" t="s">
        <v>292</v>
      </c>
      <c r="G315" s="197" t="str" cm="1">
        <f t="array" ref="G315">_xlfn.IFNA(_xlfn.SWITCH(F315,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"Ship"),H315)</f>
        <v>OK</v>
      </c>
      <c r="H315" s="197" t="s">
        <v>241</v>
      </c>
    </row>
    <row r="316" spans="1:8" ht="17.5" customHeight="1" x14ac:dyDescent="0.25">
      <c r="A316" s="194" t="s">
        <v>235</v>
      </c>
      <c r="B316" s="194" t="s">
        <v>236</v>
      </c>
      <c r="C316" s="196" t="s">
        <v>1178</v>
      </c>
      <c r="D316" s="196" t="s">
        <v>1179</v>
      </c>
      <c r="E316" s="198" t="s">
        <v>1180</v>
      </c>
      <c r="F316" s="197" t="s">
        <v>382</v>
      </c>
      <c r="G316" s="197" t="str" cm="1">
        <f t="array" ref="G316">_xlfn.IFNA(_xlfn.SWITCH(F316,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"Ship"),H316)</f>
        <v>PA</v>
      </c>
      <c r="H316" s="197" t="s">
        <v>241</v>
      </c>
    </row>
    <row r="317" spans="1:8" ht="17.5" customHeight="1" x14ac:dyDescent="0.25">
      <c r="A317" s="194" t="s">
        <v>235</v>
      </c>
      <c r="B317" s="194" t="s">
        <v>236</v>
      </c>
      <c r="C317" s="196" t="s">
        <v>1181</v>
      </c>
      <c r="D317" s="196" t="s">
        <v>1182</v>
      </c>
      <c r="E317" s="198" t="s">
        <v>1183</v>
      </c>
      <c r="F317" s="197" t="s">
        <v>640</v>
      </c>
      <c r="G317" s="197" t="str" cm="1">
        <f t="array" ref="G317">_xlfn.IFNA(_xlfn.SWITCH(F317,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"Ship"),H317)</f>
        <v>UT</v>
      </c>
      <c r="H317" s="197" t="s">
        <v>241</v>
      </c>
    </row>
    <row r="318" spans="1:8" ht="17.5" customHeight="1" x14ac:dyDescent="0.25">
      <c r="A318" s="194" t="s">
        <v>195</v>
      </c>
      <c r="B318" s="194" t="s">
        <v>196</v>
      </c>
      <c r="C318" s="196" t="s">
        <v>1184</v>
      </c>
      <c r="D318" s="196" t="s">
        <v>1185</v>
      </c>
      <c r="E318" s="20" t="s">
        <v>1186</v>
      </c>
      <c r="F318" s="197" t="s">
        <v>336</v>
      </c>
      <c r="G318" s="197" t="str" cm="1">
        <f t="array" ref="G318">_xlfn.IFNA(_xlfn.SWITCH(F318,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"Ship"),H318)</f>
        <v>CA</v>
      </c>
      <c r="H318" s="197" t="s">
        <v>241</v>
      </c>
    </row>
    <row r="319" spans="1:8" ht="17.5" customHeight="1" x14ac:dyDescent="0.25">
      <c r="A319" s="194" t="s">
        <v>235</v>
      </c>
      <c r="B319" s="194" t="s">
        <v>236</v>
      </c>
      <c r="C319" s="196" t="s">
        <v>1187</v>
      </c>
      <c r="D319" s="196" t="s">
        <v>1188</v>
      </c>
      <c r="E319" s="198" t="s">
        <v>1189</v>
      </c>
      <c r="F319" s="197" t="s">
        <v>340</v>
      </c>
      <c r="G319" s="197" t="str" cm="1">
        <f t="array" ref="G319">_xlfn.IFNA(_xlfn.SWITCH(F319,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"Ship"),H319)</f>
        <v>HI</v>
      </c>
      <c r="H319" s="197" t="s">
        <v>241</v>
      </c>
    </row>
    <row r="320" spans="1:8" ht="17.5" customHeight="1" x14ac:dyDescent="0.25">
      <c r="A320" s="194" t="s">
        <v>195</v>
      </c>
      <c r="B320" s="194" t="s">
        <v>196</v>
      </c>
      <c r="C320" s="196" t="s">
        <v>1190</v>
      </c>
      <c r="D320" s="196" t="s">
        <v>1191</v>
      </c>
      <c r="E320" s="197" t="s">
        <v>1192</v>
      </c>
      <c r="F320" s="197" t="s">
        <v>541</v>
      </c>
      <c r="G320" s="197" t="str" cm="1">
        <f t="array" ref="G320">_xlfn.IFNA(_xlfn.SWITCH(F320,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"Ship"),H320)</f>
        <v>FL</v>
      </c>
      <c r="H320" s="197" t="s">
        <v>241</v>
      </c>
    </row>
    <row r="321" spans="1:8" ht="17.5" customHeight="1" x14ac:dyDescent="0.25">
      <c r="A321" s="194" t="s">
        <v>195</v>
      </c>
      <c r="B321" s="194" t="s">
        <v>196</v>
      </c>
      <c r="C321" s="196" t="s">
        <v>1193</v>
      </c>
      <c r="D321" s="196" t="s">
        <v>1194</v>
      </c>
      <c r="E321" s="198" t="s">
        <v>1195</v>
      </c>
      <c r="F321" s="197" t="s">
        <v>348</v>
      </c>
      <c r="G321" s="197" t="str" cm="1">
        <f t="array" ref="G321">_xlfn.IFNA(_xlfn.SWITCH(F321,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"Ship"),H321)</f>
        <v>CO</v>
      </c>
      <c r="H321" s="197" t="s">
        <v>241</v>
      </c>
    </row>
    <row r="322" spans="1:8" ht="17.5" customHeight="1" x14ac:dyDescent="0.25">
      <c r="A322" s="194" t="s">
        <v>235</v>
      </c>
      <c r="B322" s="194" t="s">
        <v>236</v>
      </c>
      <c r="C322" s="196" t="s">
        <v>1196</v>
      </c>
      <c r="D322" s="196" t="s">
        <v>1197</v>
      </c>
      <c r="E322" s="197" t="s">
        <v>1198</v>
      </c>
      <c r="F322" s="197" t="s">
        <v>336</v>
      </c>
      <c r="G322" s="197" t="str" cm="1">
        <f t="array" ref="G322">_xlfn.IFNA(_xlfn.SWITCH(F322,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"Ship"),H322)</f>
        <v>CA</v>
      </c>
      <c r="H322" s="197" t="s">
        <v>241</v>
      </c>
    </row>
    <row r="323" spans="1:8" ht="17.5" customHeight="1" x14ac:dyDescent="0.25">
      <c r="A323" s="194" t="s">
        <v>235</v>
      </c>
      <c r="B323" s="194" t="s">
        <v>236</v>
      </c>
      <c r="C323" s="196" t="s">
        <v>1199</v>
      </c>
      <c r="D323" s="196" t="s">
        <v>1200</v>
      </c>
      <c r="E323" s="198" t="s">
        <v>1201</v>
      </c>
      <c r="F323" s="197" t="s">
        <v>597</v>
      </c>
      <c r="G323" s="197" t="str" cm="1">
        <f t="array" ref="G323">_xlfn.IFNA(_xlfn.SWITCH(F323,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"Ship"),H323)</f>
        <v>SC</v>
      </c>
      <c r="H323" s="197" t="s">
        <v>241</v>
      </c>
    </row>
    <row r="324" spans="1:8" ht="17.5" customHeight="1" x14ac:dyDescent="0.25">
      <c r="A324" s="194" t="s">
        <v>235</v>
      </c>
      <c r="B324" s="194" t="s">
        <v>236</v>
      </c>
      <c r="C324" s="196" t="s">
        <v>1202</v>
      </c>
      <c r="D324" s="196" t="s">
        <v>1203</v>
      </c>
      <c r="E324" s="20" t="s">
        <v>1204</v>
      </c>
      <c r="F324" s="197" t="s">
        <v>517</v>
      </c>
      <c r="G324" s="197" t="str" cm="1">
        <f t="array" ref="G324">_xlfn.IFNA(_xlfn.SWITCH(F324,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"Ship"),H324)</f>
        <v>MI</v>
      </c>
      <c r="H324" s="197" t="s">
        <v>241</v>
      </c>
    </row>
    <row r="325" spans="1:8" ht="17.5" customHeight="1" x14ac:dyDescent="0.25">
      <c r="A325" s="194" t="s">
        <v>235</v>
      </c>
      <c r="B325" s="194" t="s">
        <v>236</v>
      </c>
      <c r="C325" s="196" t="s">
        <v>1205</v>
      </c>
      <c r="D325" s="196" t="s">
        <v>1206</v>
      </c>
      <c r="E325" s="197" t="s">
        <v>1207</v>
      </c>
      <c r="F325" s="197" t="s">
        <v>640</v>
      </c>
      <c r="G325" s="197" t="str" cm="1">
        <f t="array" ref="G325">_xlfn.IFNA(_xlfn.SWITCH(F325,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"Ship"),H325)</f>
        <v>UT</v>
      </c>
      <c r="H325" s="197" t="s">
        <v>241</v>
      </c>
    </row>
    <row r="326" spans="1:8" ht="17.5" customHeight="1" x14ac:dyDescent="0.25">
      <c r="A326" s="194" t="s">
        <v>235</v>
      </c>
      <c r="B326" s="194" t="s">
        <v>236</v>
      </c>
      <c r="C326" s="196" t="s">
        <v>1208</v>
      </c>
      <c r="D326" s="196" t="s">
        <v>1209</v>
      </c>
      <c r="E326" s="197" t="s">
        <v>1210</v>
      </c>
      <c r="F326" s="197" t="s">
        <v>1211</v>
      </c>
      <c r="G326" s="197" t="str" cm="1">
        <f t="array" ref="G326">_xlfn.IFNA(_xlfn.SWITCH(F326,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 "Puerto Rico", "PR"),H326)</f>
        <v>PR</v>
      </c>
      <c r="H326" s="197" t="s">
        <v>241</v>
      </c>
    </row>
    <row r="327" spans="1:8" ht="17.5" customHeight="1" x14ac:dyDescent="0.25">
      <c r="A327" s="194" t="s">
        <v>235</v>
      </c>
      <c r="B327" s="194" t="s">
        <v>236</v>
      </c>
      <c r="C327" s="196" t="s">
        <v>1212</v>
      </c>
      <c r="D327" s="196" t="s">
        <v>1213</v>
      </c>
      <c r="E327" s="197" t="s">
        <v>1214</v>
      </c>
      <c r="F327" s="197" t="s">
        <v>344</v>
      </c>
      <c r="G327" s="197" t="str" cm="1">
        <f t="array" ref="G327">_xlfn.IFNA(_xlfn.SWITCH(F327,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"Ship"),H327)</f>
        <v>KY</v>
      </c>
      <c r="H327" s="197" t="s">
        <v>241</v>
      </c>
    </row>
    <row r="328" spans="1:8" ht="17.5" customHeight="1" x14ac:dyDescent="0.25">
      <c r="A328" s="194" t="s">
        <v>235</v>
      </c>
      <c r="B328" s="194" t="s">
        <v>236</v>
      </c>
      <c r="C328" s="196" t="s">
        <v>1215</v>
      </c>
      <c r="D328" s="196" t="s">
        <v>1216</v>
      </c>
      <c r="E328" s="198" t="s">
        <v>1217</v>
      </c>
      <c r="F328" s="197" t="s">
        <v>593</v>
      </c>
      <c r="G328" s="197" t="str" cm="1">
        <f t="array" ref="G328">_xlfn.IFNA(_xlfn.SWITCH(F328,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"Ship"),H328)</f>
        <v>NY</v>
      </c>
      <c r="H328" s="197" t="s">
        <v>241</v>
      </c>
    </row>
    <row r="329" spans="1:8" ht="17.5" customHeight="1" x14ac:dyDescent="0.25">
      <c r="A329" s="194" t="s">
        <v>235</v>
      </c>
      <c r="B329" s="194" t="s">
        <v>236</v>
      </c>
      <c r="C329" s="196" t="s">
        <v>1218</v>
      </c>
      <c r="D329" s="196" t="s">
        <v>1219</v>
      </c>
      <c r="E329" s="197" t="s">
        <v>1220</v>
      </c>
      <c r="F329" s="197" t="s">
        <v>527</v>
      </c>
      <c r="G329" s="197" t="str" cm="1">
        <f t="array" ref="G329">_xlfn.IFNA(_xlfn.SWITCH(F329,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"Ship"),H329)</f>
        <v>GA</v>
      </c>
      <c r="H329" s="197" t="s">
        <v>241</v>
      </c>
    </row>
    <row r="330" spans="1:8" ht="17.5" customHeight="1" x14ac:dyDescent="0.25">
      <c r="A330" s="194" t="s">
        <v>235</v>
      </c>
      <c r="B330" s="194" t="s">
        <v>236</v>
      </c>
      <c r="C330" s="196" t="s">
        <v>1221</v>
      </c>
      <c r="D330" s="196" t="s">
        <v>1222</v>
      </c>
      <c r="E330" s="197" t="s">
        <v>1223</v>
      </c>
      <c r="F330" s="197" t="s">
        <v>357</v>
      </c>
      <c r="G330" s="197" t="str" cm="1">
        <f t="array" ref="G330">_xlfn.IFNA(_xlfn.SWITCH(F330,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"Ship"),H330)</f>
        <v>VA</v>
      </c>
      <c r="H330" s="197" t="s">
        <v>241</v>
      </c>
    </row>
    <row r="331" spans="1:8" ht="17.5" customHeight="1" x14ac:dyDescent="0.25">
      <c r="A331" s="194" t="s">
        <v>235</v>
      </c>
      <c r="B331" s="194" t="s">
        <v>236</v>
      </c>
      <c r="C331" s="196" t="s">
        <v>1224</v>
      </c>
      <c r="D331" s="196" t="s">
        <v>1225</v>
      </c>
      <c r="E331" s="197" t="s">
        <v>1226</v>
      </c>
      <c r="F331" s="197" t="s">
        <v>490</v>
      </c>
      <c r="G331" s="197" t="str" cm="1">
        <f t="array" ref="G331">_xlfn.IFNA(_xlfn.SWITCH(F331,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"Ship"),H331)</f>
        <v>AZ</v>
      </c>
      <c r="H331" s="197" t="s">
        <v>241</v>
      </c>
    </row>
    <row r="332" spans="1:8" ht="17.5" customHeight="1" x14ac:dyDescent="0.25">
      <c r="A332" s="194" t="s">
        <v>235</v>
      </c>
      <c r="B332" s="194" t="s">
        <v>236</v>
      </c>
      <c r="C332" s="196" t="s">
        <v>1227</v>
      </c>
      <c r="D332" s="196" t="s">
        <v>1228</v>
      </c>
      <c r="E332" s="20" t="s">
        <v>1229</v>
      </c>
      <c r="F332" s="197" t="s">
        <v>831</v>
      </c>
      <c r="G332" s="197" t="str" cm="1">
        <f t="array" ref="G332">_xlfn.IFNA(_xlfn.SWITCH(F332,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"Ship"),H332)</f>
        <v>KS</v>
      </c>
      <c r="H332" s="197" t="s">
        <v>241</v>
      </c>
    </row>
    <row r="333" spans="1:8" ht="17.5" customHeight="1" x14ac:dyDescent="0.25">
      <c r="A333" s="194" t="s">
        <v>235</v>
      </c>
      <c r="B333" s="194" t="s">
        <v>236</v>
      </c>
      <c r="C333" s="196" t="s">
        <v>1230</v>
      </c>
      <c r="D333" s="196" t="s">
        <v>1231</v>
      </c>
      <c r="E333" s="20" t="s">
        <v>1232</v>
      </c>
      <c r="F333" s="197" t="s">
        <v>861</v>
      </c>
      <c r="G333" s="197" t="str" cm="1">
        <f t="array" ref="G333">_xlfn.IFNA(_xlfn.SWITCH(F333,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"Ship"),H333)</f>
        <v>MO</v>
      </c>
      <c r="H333" s="197" t="s">
        <v>241</v>
      </c>
    </row>
    <row r="334" spans="1:8" ht="17.5" customHeight="1" x14ac:dyDescent="0.25">
      <c r="A334" s="194" t="s">
        <v>235</v>
      </c>
      <c r="B334" s="194" t="s">
        <v>236</v>
      </c>
      <c r="C334" s="196" t="s">
        <v>1233</v>
      </c>
      <c r="D334" s="196" t="s">
        <v>1234</v>
      </c>
      <c r="E334" s="197" t="s">
        <v>1235</v>
      </c>
      <c r="F334" s="197" t="s">
        <v>786</v>
      </c>
      <c r="G334" s="197" t="str" cm="1">
        <f t="array" ref="G334">_xlfn.IFNA(_xlfn.SWITCH(F334,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"Ship"),H334)</f>
        <v>NC</v>
      </c>
      <c r="H334" s="197" t="s">
        <v>241</v>
      </c>
    </row>
    <row r="335" spans="1:8" ht="17.5" customHeight="1" x14ac:dyDescent="0.25">
      <c r="A335" s="194" t="s">
        <v>235</v>
      </c>
      <c r="B335" s="194" t="s">
        <v>236</v>
      </c>
      <c r="C335" s="196" t="s">
        <v>1236</v>
      </c>
      <c r="D335" s="196" t="s">
        <v>1237</v>
      </c>
      <c r="E335" s="197" t="s">
        <v>1238</v>
      </c>
      <c r="F335" s="197" t="s">
        <v>1239</v>
      </c>
      <c r="G335" s="197" t="str" cm="1">
        <f t="array" ref="G335">_xlfn.IFNA(_xlfn.SWITCH(F335,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"Ship"),H335)</f>
        <v>WI</v>
      </c>
      <c r="H335" s="197" t="s">
        <v>241</v>
      </c>
    </row>
    <row r="336" spans="1:8" ht="17.5" customHeight="1" x14ac:dyDescent="0.25">
      <c r="A336" s="194" t="s">
        <v>235</v>
      </c>
      <c r="B336" s="194" t="s">
        <v>236</v>
      </c>
      <c r="C336" s="196" t="s">
        <v>1240</v>
      </c>
      <c r="D336" s="196" t="s">
        <v>1241</v>
      </c>
      <c r="E336" s="197" t="s">
        <v>1242</v>
      </c>
      <c r="F336" s="197" t="s">
        <v>831</v>
      </c>
      <c r="G336" s="197" t="str" cm="1">
        <f t="array" ref="G336">_xlfn.IFNA(_xlfn.SWITCH(F336,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"Ship"),H336)</f>
        <v>KS</v>
      </c>
      <c r="H336" s="197" t="s">
        <v>241</v>
      </c>
    </row>
    <row r="337" spans="1:8" ht="17.5" customHeight="1" x14ac:dyDescent="0.25">
      <c r="A337" s="194" t="s">
        <v>235</v>
      </c>
      <c r="B337" s="194" t="s">
        <v>236</v>
      </c>
      <c r="C337" s="196" t="s">
        <v>1243</v>
      </c>
      <c r="D337" s="196" t="s">
        <v>1244</v>
      </c>
      <c r="E337" s="198" t="s">
        <v>1245</v>
      </c>
      <c r="F337" s="197" t="s">
        <v>288</v>
      </c>
      <c r="G337" s="197" t="str" cm="1">
        <f t="array" ref="G337">_xlfn.IFNA(_xlfn.SWITCH(F337,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"Ship"),H337)</f>
        <v>Germany</v>
      </c>
      <c r="H337" s="197" t="s">
        <v>139</v>
      </c>
    </row>
    <row r="338" spans="1:8" ht="17.5" customHeight="1" x14ac:dyDescent="0.25">
      <c r="A338" s="194" t="s">
        <v>235</v>
      </c>
      <c r="B338" s="194" t="s">
        <v>236</v>
      </c>
      <c r="C338" s="196" t="s">
        <v>1246</v>
      </c>
      <c r="D338" s="196" t="s">
        <v>1247</v>
      </c>
      <c r="E338" s="198" t="s">
        <v>1248</v>
      </c>
      <c r="F338" s="197" t="s">
        <v>288</v>
      </c>
      <c r="G338" s="197" t="str" cm="1">
        <f t="array" ref="G338">_xlfn.IFNA(_xlfn.SWITCH(F338,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"Ship"),H338)</f>
        <v>Germany</v>
      </c>
      <c r="H338" s="197" t="s">
        <v>139</v>
      </c>
    </row>
    <row r="339" spans="1:8" ht="17.5" customHeight="1" x14ac:dyDescent="0.25">
      <c r="A339" s="194" t="s">
        <v>235</v>
      </c>
      <c r="B339" s="194" t="s">
        <v>236</v>
      </c>
      <c r="C339" s="196" t="s">
        <v>1249</v>
      </c>
      <c r="D339" s="196" t="s">
        <v>1250</v>
      </c>
      <c r="E339" s="198" t="s">
        <v>1251</v>
      </c>
      <c r="F339" s="197" t="s">
        <v>288</v>
      </c>
      <c r="G339" s="197" t="str" cm="1">
        <f t="array" ref="G339">_xlfn.IFNA(_xlfn.SWITCH(F339,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"Ship"),H339)</f>
        <v>Germany</v>
      </c>
      <c r="H339" s="197" t="s">
        <v>139</v>
      </c>
    </row>
    <row r="340" spans="1:8" ht="17.5" customHeight="1" x14ac:dyDescent="0.25">
      <c r="A340" s="194" t="s">
        <v>235</v>
      </c>
      <c r="B340" s="194" t="s">
        <v>236</v>
      </c>
      <c r="C340" s="196" t="s">
        <v>1252</v>
      </c>
      <c r="D340" s="196" t="s">
        <v>1253</v>
      </c>
      <c r="E340" s="198" t="s">
        <v>1254</v>
      </c>
      <c r="F340" s="197" t="s">
        <v>288</v>
      </c>
      <c r="G340" s="197" t="str" cm="1">
        <f t="array" ref="G340">_xlfn.IFNA(_xlfn.SWITCH(F340,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"Ship"),H340)</f>
        <v>Belgium</v>
      </c>
      <c r="H340" s="197" t="s">
        <v>133</v>
      </c>
    </row>
    <row r="341" spans="1:8" ht="17.5" customHeight="1" x14ac:dyDescent="0.25">
      <c r="A341" s="194" t="s">
        <v>235</v>
      </c>
      <c r="B341" s="194" t="s">
        <v>236</v>
      </c>
      <c r="C341" s="196" t="s">
        <v>1255</v>
      </c>
      <c r="D341" s="196" t="s">
        <v>1256</v>
      </c>
      <c r="E341" s="198" t="s">
        <v>1257</v>
      </c>
      <c r="F341" s="197" t="s">
        <v>288</v>
      </c>
      <c r="G341" s="197" t="str" cm="1">
        <f t="array" ref="G341">_xlfn.IFNA(_xlfn.SWITCH(F341,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"Ship"),H341)</f>
        <v>Belgium</v>
      </c>
      <c r="H341" s="197" t="s">
        <v>133</v>
      </c>
    </row>
    <row r="342" spans="1:8" ht="17.5" customHeight="1" x14ac:dyDescent="0.25">
      <c r="A342" s="194" t="s">
        <v>235</v>
      </c>
      <c r="B342" s="194" t="s">
        <v>236</v>
      </c>
      <c r="C342" s="196" t="s">
        <v>1258</v>
      </c>
      <c r="D342" s="196" t="s">
        <v>1259</v>
      </c>
      <c r="E342" s="197" t="s">
        <v>1260</v>
      </c>
      <c r="F342" s="197" t="s">
        <v>288</v>
      </c>
      <c r="G342" s="197" t="str" cm="1">
        <f t="array" ref="G342">_xlfn.IFNA(_xlfn.SWITCH(F342,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"Ship"),H342)</f>
        <v>Republic of Korea</v>
      </c>
      <c r="H342" s="197" t="s">
        <v>1714</v>
      </c>
    </row>
    <row r="343" spans="1:8" ht="17.5" customHeight="1" x14ac:dyDescent="0.25">
      <c r="A343" s="194" t="s">
        <v>235</v>
      </c>
      <c r="B343" s="194" t="s">
        <v>236</v>
      </c>
      <c r="C343" s="196" t="s">
        <v>1261</v>
      </c>
      <c r="D343" s="196" t="s">
        <v>1262</v>
      </c>
      <c r="E343" s="197" t="s">
        <v>1263</v>
      </c>
      <c r="F343" s="197" t="s">
        <v>288</v>
      </c>
      <c r="G343" s="197" t="str" cm="1">
        <f t="array" ref="G343">_xlfn.IFNA(_xlfn.SWITCH(F343,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"Ship"),H343)</f>
        <v>Republic of Korea</v>
      </c>
      <c r="H343" s="197" t="s">
        <v>1714</v>
      </c>
    </row>
    <row r="344" spans="1:8" ht="17.5" customHeight="1" x14ac:dyDescent="0.25">
      <c r="A344" s="194" t="s">
        <v>235</v>
      </c>
      <c r="B344" s="194" t="s">
        <v>236</v>
      </c>
      <c r="C344" s="196" t="s">
        <v>1264</v>
      </c>
      <c r="D344" s="196" t="s">
        <v>1265</v>
      </c>
      <c r="E344" s="198" t="s">
        <v>1266</v>
      </c>
      <c r="F344" s="197" t="s">
        <v>288</v>
      </c>
      <c r="G344" s="197" t="str" cm="1">
        <f t="array" ref="G344">_xlfn.IFNA(_xlfn.SWITCH(F344,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"Ship"),H344)</f>
        <v>Republic of Korea</v>
      </c>
      <c r="H344" s="197" t="s">
        <v>1714</v>
      </c>
    </row>
    <row r="345" spans="1:8" ht="17.5" customHeight="1" x14ac:dyDescent="0.25">
      <c r="A345" s="194" t="s">
        <v>235</v>
      </c>
      <c r="B345" s="194" t="s">
        <v>236</v>
      </c>
      <c r="C345" s="196" t="s">
        <v>1267</v>
      </c>
      <c r="D345" s="196" t="s">
        <v>1268</v>
      </c>
      <c r="E345" s="197" t="s">
        <v>1269</v>
      </c>
      <c r="F345" s="197" t="s">
        <v>390</v>
      </c>
      <c r="G345" s="197" t="str" cm="1">
        <f t="array" ref="G345">_xlfn.IFNA(_xlfn.SWITCH(F345,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"Ship"),H345)</f>
        <v>AK</v>
      </c>
      <c r="H345" s="197" t="s">
        <v>241</v>
      </c>
    </row>
    <row r="346" spans="1:8" ht="17.5" customHeight="1" x14ac:dyDescent="0.25">
      <c r="A346" s="194" t="s">
        <v>235</v>
      </c>
      <c r="B346" s="194" t="s">
        <v>236</v>
      </c>
      <c r="C346" s="196" t="s">
        <v>1270</v>
      </c>
      <c r="D346" s="196" t="s">
        <v>1271</v>
      </c>
      <c r="E346" s="197" t="s">
        <v>1272</v>
      </c>
      <c r="F346" s="197" t="s">
        <v>336</v>
      </c>
      <c r="G346" s="197" t="str" cm="1">
        <f t="array" ref="G346">_xlfn.IFNA(_xlfn.SWITCH(F346,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"Ship"),H346)</f>
        <v>CA</v>
      </c>
      <c r="H346" s="197" t="s">
        <v>241</v>
      </c>
    </row>
    <row r="347" spans="1:8" ht="17.5" customHeight="1" x14ac:dyDescent="0.25">
      <c r="A347" s="194" t="s">
        <v>235</v>
      </c>
      <c r="B347" s="194" t="s">
        <v>236</v>
      </c>
      <c r="C347" s="196" t="s">
        <v>1273</v>
      </c>
      <c r="D347" s="196" t="s">
        <v>1274</v>
      </c>
      <c r="E347" s="197" t="s">
        <v>1275</v>
      </c>
      <c r="F347" s="197" t="s">
        <v>292</v>
      </c>
      <c r="G347" s="197" t="str" cm="1">
        <f t="array" ref="G347">_xlfn.IFNA(_xlfn.SWITCH(F347,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"Ship"),H347)</f>
        <v>OK</v>
      </c>
      <c r="H347" s="197" t="s">
        <v>241</v>
      </c>
    </row>
    <row r="348" spans="1:8" ht="17.5" customHeight="1" x14ac:dyDescent="0.25">
      <c r="A348" s="194" t="s">
        <v>235</v>
      </c>
      <c r="B348" s="194" t="s">
        <v>236</v>
      </c>
      <c r="C348" s="196" t="s">
        <v>1276</v>
      </c>
      <c r="D348" s="196" t="s">
        <v>1277</v>
      </c>
      <c r="E348" s="198" t="s">
        <v>1278</v>
      </c>
      <c r="F348" s="197" t="s">
        <v>288</v>
      </c>
      <c r="G348" s="197" t="str" cm="1">
        <f t="array" ref="G348">_xlfn.IFNA(_xlfn.SWITCH(F348,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"Ship"),H348)</f>
        <v>Germany</v>
      </c>
      <c r="H348" s="197" t="s">
        <v>139</v>
      </c>
    </row>
    <row r="349" spans="1:8" ht="17.5" customHeight="1" x14ac:dyDescent="0.25">
      <c r="A349" s="194" t="s">
        <v>235</v>
      </c>
      <c r="B349" s="194" t="s">
        <v>236</v>
      </c>
      <c r="C349" s="196" t="s">
        <v>1279</v>
      </c>
      <c r="D349" s="196" t="s">
        <v>1280</v>
      </c>
      <c r="E349" s="198" t="s">
        <v>1281</v>
      </c>
      <c r="F349" s="197" t="s">
        <v>340</v>
      </c>
      <c r="G349" s="197" t="str" cm="1">
        <f t="array" ref="G349">_xlfn.IFNA(_xlfn.SWITCH(F349,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"Ship"),H349)</f>
        <v>HI</v>
      </c>
      <c r="H349" s="197" t="s">
        <v>241</v>
      </c>
    </row>
    <row r="350" spans="1:8" ht="17.5" customHeight="1" x14ac:dyDescent="0.25">
      <c r="A350" s="194" t="s">
        <v>235</v>
      </c>
      <c r="B350" s="194" t="s">
        <v>236</v>
      </c>
      <c r="C350" s="196" t="s">
        <v>1282</v>
      </c>
      <c r="D350" s="196" t="s">
        <v>1283</v>
      </c>
      <c r="E350" s="198" t="s">
        <v>1284</v>
      </c>
      <c r="F350" s="197" t="s">
        <v>288</v>
      </c>
      <c r="G350" s="197" t="str" cm="1">
        <f t="array" ref="G350">_xlfn.IFNA(_xlfn.SWITCH(F350,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"Ship"),H350)</f>
        <v>Germany</v>
      </c>
      <c r="H350" s="197" t="s">
        <v>139</v>
      </c>
    </row>
    <row r="351" spans="1:8" ht="17.5" customHeight="1" x14ac:dyDescent="0.25">
      <c r="A351" s="194" t="s">
        <v>235</v>
      </c>
      <c r="B351" s="194" t="s">
        <v>236</v>
      </c>
      <c r="C351" s="196" t="s">
        <v>1285</v>
      </c>
      <c r="D351" s="196" t="s">
        <v>1286</v>
      </c>
      <c r="E351" s="20" t="s">
        <v>1287</v>
      </c>
      <c r="F351" s="197" t="s">
        <v>288</v>
      </c>
      <c r="G351" s="197" t="str" cm="1">
        <f t="array" ref="G351">_xlfn.IFNA(_xlfn.SWITCH(F351,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"Ship"),H351)</f>
        <v>Republic of Korea</v>
      </c>
      <c r="H351" s="197" t="s">
        <v>1714</v>
      </c>
    </row>
    <row r="352" spans="1:8" ht="17.5" customHeight="1" x14ac:dyDescent="0.25">
      <c r="A352" s="194" t="s">
        <v>235</v>
      </c>
      <c r="B352" s="194" t="s">
        <v>236</v>
      </c>
      <c r="C352" s="196" t="s">
        <v>1288</v>
      </c>
      <c r="D352" s="196" t="s">
        <v>1289</v>
      </c>
      <c r="E352" s="198" t="s">
        <v>1290</v>
      </c>
      <c r="F352" s="197" t="s">
        <v>288</v>
      </c>
      <c r="G352" s="197" t="str" cm="1">
        <f t="array" ref="G352">_xlfn.IFNA(_xlfn.SWITCH(F352,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"Ship"),H352)</f>
        <v>Italy</v>
      </c>
      <c r="H352" s="197" t="s">
        <v>151</v>
      </c>
    </row>
    <row r="353" spans="1:8" ht="17.5" customHeight="1" x14ac:dyDescent="0.25">
      <c r="A353" s="194" t="s">
        <v>235</v>
      </c>
      <c r="B353" s="194" t="s">
        <v>236</v>
      </c>
      <c r="C353" s="196" t="s">
        <v>1291</v>
      </c>
      <c r="D353" s="196" t="s">
        <v>1292</v>
      </c>
      <c r="E353" s="198" t="s">
        <v>1293</v>
      </c>
      <c r="F353" s="197" t="s">
        <v>288</v>
      </c>
      <c r="G353" s="197" t="str" cm="1">
        <f t="array" ref="G353">_xlfn.IFNA(_xlfn.SWITCH(F353,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"Ship"),H353)</f>
        <v>Japan</v>
      </c>
      <c r="H353" s="197" t="s">
        <v>153</v>
      </c>
    </row>
    <row r="354" spans="1:8" ht="17.5" customHeight="1" x14ac:dyDescent="0.25">
      <c r="A354" s="194" t="s">
        <v>235</v>
      </c>
      <c r="B354" s="194" t="s">
        <v>236</v>
      </c>
      <c r="C354" s="196" t="s">
        <v>1294</v>
      </c>
      <c r="D354" s="196" t="s">
        <v>1295</v>
      </c>
      <c r="E354" s="198" t="s">
        <v>1296</v>
      </c>
      <c r="F354" s="197" t="s">
        <v>288</v>
      </c>
      <c r="G354" s="197" t="str" cm="1">
        <f t="array" ref="G354">_xlfn.IFNA(_xlfn.SWITCH(F354,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"Ship"),H354)</f>
        <v>Republic of the Marshall Islands</v>
      </c>
      <c r="H354" s="197" t="s">
        <v>1297</v>
      </c>
    </row>
    <row r="355" spans="1:8" ht="17.5" customHeight="1" x14ac:dyDescent="0.25">
      <c r="A355" s="194" t="s">
        <v>235</v>
      </c>
      <c r="B355" s="194" t="s">
        <v>236</v>
      </c>
      <c r="C355" s="196" t="s">
        <v>1298</v>
      </c>
      <c r="D355" s="196" t="s">
        <v>1299</v>
      </c>
      <c r="E355" s="198" t="s">
        <v>1300</v>
      </c>
      <c r="F355" s="197" t="s">
        <v>288</v>
      </c>
      <c r="G355" s="197" t="str" cm="1">
        <f t="array" ref="G355">_xlfn.IFNA(_xlfn.SWITCH(F355,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"Ship"),H355)</f>
        <v>Italy</v>
      </c>
      <c r="H355" s="197" t="s">
        <v>151</v>
      </c>
    </row>
    <row r="356" spans="1:8" ht="17.5" customHeight="1" x14ac:dyDescent="0.25">
      <c r="A356" s="194" t="s">
        <v>235</v>
      </c>
      <c r="B356" s="194" t="s">
        <v>236</v>
      </c>
      <c r="C356" s="196" t="s">
        <v>1301</v>
      </c>
      <c r="D356" s="196" t="s">
        <v>1302</v>
      </c>
      <c r="E356" s="198" t="s">
        <v>1303</v>
      </c>
      <c r="F356" s="197" t="s">
        <v>541</v>
      </c>
      <c r="G356" s="197" t="str" cm="1">
        <f t="array" ref="G356">_xlfn.IFNA(_xlfn.SWITCH(F356,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"Ship"),H356)</f>
        <v>FL</v>
      </c>
      <c r="H356" s="197" t="s">
        <v>241</v>
      </c>
    </row>
    <row r="357" spans="1:8" ht="17.5" customHeight="1" x14ac:dyDescent="0.25">
      <c r="A357" s="194" t="s">
        <v>235</v>
      </c>
      <c r="B357" s="194" t="s">
        <v>236</v>
      </c>
      <c r="C357" s="196" t="s">
        <v>1304</v>
      </c>
      <c r="D357" s="196" t="s">
        <v>1305</v>
      </c>
      <c r="E357" s="198" t="s">
        <v>1306</v>
      </c>
      <c r="F357" s="197" t="s">
        <v>288</v>
      </c>
      <c r="G357" s="197" t="str" cm="1">
        <f t="array" ref="G357">_xlfn.IFNA(_xlfn.SWITCH(F357,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"Ship"),H357)</f>
        <v>Japan</v>
      </c>
      <c r="H357" s="197" t="s">
        <v>153</v>
      </c>
    </row>
    <row r="358" spans="1:8" ht="17.5" customHeight="1" x14ac:dyDescent="0.25">
      <c r="A358" s="194" t="s">
        <v>235</v>
      </c>
      <c r="B358" s="194" t="s">
        <v>236</v>
      </c>
      <c r="C358" s="196" t="s">
        <v>1307</v>
      </c>
      <c r="D358" s="196" t="s">
        <v>1308</v>
      </c>
      <c r="E358" s="197" t="s">
        <v>1309</v>
      </c>
      <c r="F358" s="197" t="s">
        <v>703</v>
      </c>
      <c r="G358" s="197" t="str" cm="1">
        <f t="array" ref="G358">_xlfn.IFNA(_xlfn.SWITCH(F358,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"Ship"),H358)</f>
        <v>NJ</v>
      </c>
      <c r="H358" s="197" t="s">
        <v>241</v>
      </c>
    </row>
    <row r="359" spans="1:8" ht="17.5" customHeight="1" x14ac:dyDescent="0.25">
      <c r="A359" s="194" t="s">
        <v>235</v>
      </c>
      <c r="B359" s="194" t="s">
        <v>236</v>
      </c>
      <c r="C359" s="196" t="s">
        <v>1310</v>
      </c>
      <c r="D359" s="196" t="s">
        <v>1311</v>
      </c>
      <c r="E359" s="198" t="s">
        <v>1312</v>
      </c>
      <c r="F359" s="197" t="s">
        <v>760</v>
      </c>
      <c r="G359" s="197" t="str" cm="1">
        <f t="array" ref="G359">_xlfn.IFNA(_xlfn.SWITCH(F359,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"Ship"),H359)</f>
        <v>AR</v>
      </c>
      <c r="H359" s="197" t="s">
        <v>241</v>
      </c>
    </row>
    <row r="360" spans="1:8" ht="17.5" customHeight="1" x14ac:dyDescent="0.25">
      <c r="A360" s="194" t="s">
        <v>235</v>
      </c>
      <c r="B360" s="194" t="s">
        <v>236</v>
      </c>
      <c r="C360" s="196" t="s">
        <v>1313</v>
      </c>
      <c r="D360" s="196" t="s">
        <v>1314</v>
      </c>
      <c r="E360" s="198" t="s">
        <v>1315</v>
      </c>
      <c r="F360" s="197" t="s">
        <v>340</v>
      </c>
      <c r="G360" s="197" t="str" cm="1">
        <f t="array" ref="G360">_xlfn.IFNA(_xlfn.SWITCH(F360,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"Ship"),H360)</f>
        <v>HI</v>
      </c>
      <c r="H360" s="197" t="s">
        <v>241</v>
      </c>
    </row>
    <row r="361" spans="1:8" ht="17.5" customHeight="1" x14ac:dyDescent="0.25">
      <c r="A361" s="194" t="s">
        <v>235</v>
      </c>
      <c r="B361" s="194" t="s">
        <v>236</v>
      </c>
      <c r="C361" s="196" t="s">
        <v>1316</v>
      </c>
      <c r="D361" s="196" t="s">
        <v>1317</v>
      </c>
      <c r="E361" s="198" t="s">
        <v>1318</v>
      </c>
      <c r="F361" s="197" t="s">
        <v>336</v>
      </c>
      <c r="G361" s="197" t="str" cm="1">
        <f t="array" ref="G361">_xlfn.IFNA(_xlfn.SWITCH(F361,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"Ship"),H361)</f>
        <v>CA</v>
      </c>
      <c r="H361" s="197" t="s">
        <v>241</v>
      </c>
    </row>
    <row r="362" spans="1:8" ht="17.5" customHeight="1" x14ac:dyDescent="0.25">
      <c r="A362" s="194" t="s">
        <v>235</v>
      </c>
      <c r="B362" s="194" t="s">
        <v>236</v>
      </c>
      <c r="C362" s="196" t="s">
        <v>1319</v>
      </c>
      <c r="D362" s="196" t="s">
        <v>1320</v>
      </c>
      <c r="E362" s="198" t="s">
        <v>1321</v>
      </c>
      <c r="F362" s="197" t="s">
        <v>288</v>
      </c>
      <c r="G362" s="197" t="str" cm="1">
        <f t="array" ref="G362">_xlfn.IFNA(_xlfn.SWITCH(F362,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"Ship"),H362)</f>
        <v>Germany</v>
      </c>
      <c r="H362" s="197" t="s">
        <v>139</v>
      </c>
    </row>
    <row r="363" spans="1:8" ht="17.5" customHeight="1" x14ac:dyDescent="0.25">
      <c r="A363" s="194" t="s">
        <v>235</v>
      </c>
      <c r="B363" s="194" t="s">
        <v>236</v>
      </c>
      <c r="C363" s="196" t="s">
        <v>1322</v>
      </c>
      <c r="D363" s="196" t="s">
        <v>1323</v>
      </c>
      <c r="E363" s="197" t="s">
        <v>1324</v>
      </c>
      <c r="F363" s="197" t="s">
        <v>662</v>
      </c>
      <c r="G363" s="197" t="str" cm="1">
        <f t="array" ref="G363">_xlfn.IFNA(_xlfn.SWITCH(F363,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"Ship"),H363)</f>
        <v>IL</v>
      </c>
      <c r="H363" s="197" t="s">
        <v>241</v>
      </c>
    </row>
    <row r="364" spans="1:8" ht="17.5" customHeight="1" x14ac:dyDescent="0.25">
      <c r="A364" s="194" t="s">
        <v>235</v>
      </c>
      <c r="B364" s="194" t="s">
        <v>236</v>
      </c>
      <c r="C364" s="196" t="s">
        <v>1325</v>
      </c>
      <c r="D364" s="196" t="s">
        <v>1326</v>
      </c>
      <c r="E364" s="198" t="s">
        <v>1327</v>
      </c>
      <c r="F364" s="197" t="s">
        <v>288</v>
      </c>
      <c r="G364" s="197" t="str" cm="1">
        <f t="array" ref="G364">_xlfn.IFNA(_xlfn.SWITCH(F364,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"Ship"),H364)</f>
        <v>Netherlands</v>
      </c>
      <c r="H364" s="197" t="s">
        <v>161</v>
      </c>
    </row>
    <row r="365" spans="1:8" ht="17.5" customHeight="1" x14ac:dyDescent="0.25">
      <c r="A365" s="194" t="s">
        <v>235</v>
      </c>
      <c r="B365" s="194" t="s">
        <v>236</v>
      </c>
      <c r="C365" s="196" t="s">
        <v>1328</v>
      </c>
      <c r="D365" s="196" t="s">
        <v>1329</v>
      </c>
      <c r="E365" s="198" t="s">
        <v>1330</v>
      </c>
      <c r="F365" s="197" t="s">
        <v>288</v>
      </c>
      <c r="G365" s="197" t="str" cm="1">
        <f t="array" ref="G365">_xlfn.IFNA(_xlfn.SWITCH(F365,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"Ship"),H365)</f>
        <v>Germany</v>
      </c>
      <c r="H365" s="197" t="s">
        <v>139</v>
      </c>
    </row>
    <row r="366" spans="1:8" ht="17.5" customHeight="1" x14ac:dyDescent="0.25">
      <c r="A366" s="194" t="s">
        <v>235</v>
      </c>
      <c r="B366" s="194" t="s">
        <v>236</v>
      </c>
      <c r="C366" s="196" t="s">
        <v>1331</v>
      </c>
      <c r="D366" s="196" t="s">
        <v>1332</v>
      </c>
      <c r="E366" s="198" t="s">
        <v>1333</v>
      </c>
      <c r="F366" s="197" t="s">
        <v>288</v>
      </c>
      <c r="G366" s="197" t="str" cm="1">
        <f t="array" ref="G366">_xlfn.IFNA(_xlfn.SWITCH(F366,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"Ship"),H366)</f>
        <v>Germany</v>
      </c>
      <c r="H366" s="197" t="s">
        <v>139</v>
      </c>
    </row>
    <row r="367" spans="1:8" ht="17.5" customHeight="1" x14ac:dyDescent="0.25">
      <c r="A367" s="194" t="s">
        <v>235</v>
      </c>
      <c r="B367" s="194" t="s">
        <v>236</v>
      </c>
      <c r="C367" s="196" t="s">
        <v>1334</v>
      </c>
      <c r="D367" s="196" t="s">
        <v>1335</v>
      </c>
      <c r="E367" s="198" t="s">
        <v>1336</v>
      </c>
      <c r="F367" s="197" t="s">
        <v>288</v>
      </c>
      <c r="G367" s="197" t="str" cm="1">
        <f t="array" ref="G367">_xlfn.IFNA(_xlfn.SWITCH(F367,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"Ship"),H367)</f>
        <v>Republic of Korea</v>
      </c>
      <c r="H367" s="197" t="s">
        <v>1714</v>
      </c>
    </row>
    <row r="368" spans="1:8" ht="17.5" customHeight="1" x14ac:dyDescent="0.25">
      <c r="A368" s="194" t="s">
        <v>235</v>
      </c>
      <c r="B368" s="194" t="s">
        <v>236</v>
      </c>
      <c r="C368" s="196" t="s">
        <v>1337</v>
      </c>
      <c r="D368" s="196" t="s">
        <v>1338</v>
      </c>
      <c r="E368" s="198" t="s">
        <v>1339</v>
      </c>
      <c r="F368" s="197" t="s">
        <v>490</v>
      </c>
      <c r="G368" s="197" t="str" cm="1">
        <f t="array" ref="G368">_xlfn.IFNA(_xlfn.SWITCH(F368,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"Ship"),H368)</f>
        <v>AZ</v>
      </c>
      <c r="H368" s="197" t="s">
        <v>241</v>
      </c>
    </row>
    <row r="369" spans="1:8" ht="17.5" customHeight="1" x14ac:dyDescent="0.25">
      <c r="A369" s="194" t="s">
        <v>235</v>
      </c>
      <c r="B369" s="194" t="s">
        <v>236</v>
      </c>
      <c r="C369" s="196" t="s">
        <v>1340</v>
      </c>
      <c r="D369" s="196" t="s">
        <v>1341</v>
      </c>
      <c r="E369" s="197" t="s">
        <v>1342</v>
      </c>
      <c r="F369" s="197" t="s">
        <v>332</v>
      </c>
      <c r="G369" s="197" t="str" cm="1">
        <f t="array" ref="G369">_xlfn.IFNA(_xlfn.SWITCH(F369,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"Ship"),H369)</f>
        <v>LA</v>
      </c>
      <c r="H369" s="197" t="s">
        <v>241</v>
      </c>
    </row>
    <row r="370" spans="1:8" ht="17.5" customHeight="1" x14ac:dyDescent="0.25">
      <c r="A370" s="194" t="s">
        <v>235</v>
      </c>
      <c r="B370" s="194" t="s">
        <v>236</v>
      </c>
      <c r="C370" s="196" t="s">
        <v>1343</v>
      </c>
      <c r="D370" s="196" t="s">
        <v>1344</v>
      </c>
      <c r="E370" s="197" t="s">
        <v>1345</v>
      </c>
      <c r="F370" s="197" t="s">
        <v>378</v>
      </c>
      <c r="G370" s="197" t="str" cm="1">
        <f t="array" ref="G370">_xlfn.IFNA(_xlfn.SWITCH(F370,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"Ship"),H370)</f>
        <v>MA</v>
      </c>
      <c r="H370" s="197" t="s">
        <v>241</v>
      </c>
    </row>
    <row r="371" spans="1:8" ht="17.5" customHeight="1" x14ac:dyDescent="0.25">
      <c r="A371" s="194" t="s">
        <v>235</v>
      </c>
      <c r="B371" s="194" t="s">
        <v>236</v>
      </c>
      <c r="C371" s="196" t="s">
        <v>1346</v>
      </c>
      <c r="D371" s="196" t="s">
        <v>1347</v>
      </c>
      <c r="E371" s="198" t="s">
        <v>1348</v>
      </c>
      <c r="F371" s="197" t="s">
        <v>861</v>
      </c>
      <c r="G371" s="197" t="str" cm="1">
        <f t="array" ref="G371">_xlfn.IFNA(_xlfn.SWITCH(F371,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"Ship"),H371)</f>
        <v>MO</v>
      </c>
      <c r="H371" s="197" t="s">
        <v>241</v>
      </c>
    </row>
    <row r="372" spans="1:8" ht="17.5" customHeight="1" x14ac:dyDescent="0.25">
      <c r="A372" s="194" t="s">
        <v>235</v>
      </c>
      <c r="B372" s="194" t="s">
        <v>236</v>
      </c>
      <c r="C372" s="196" t="s">
        <v>1349</v>
      </c>
      <c r="D372" s="196" t="s">
        <v>1350</v>
      </c>
      <c r="E372" s="198" t="s">
        <v>1351</v>
      </c>
      <c r="F372" s="197" t="s">
        <v>593</v>
      </c>
      <c r="G372" s="197" t="str" cm="1">
        <f t="array" ref="G372">_xlfn.IFNA(_xlfn.SWITCH(F372,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"Ship"),H372)</f>
        <v>NY</v>
      </c>
      <c r="H372" s="197" t="s">
        <v>241</v>
      </c>
    </row>
    <row r="373" spans="1:8" ht="17.5" customHeight="1" x14ac:dyDescent="0.25">
      <c r="A373" s="194" t="s">
        <v>293</v>
      </c>
      <c r="B373" s="194" t="s">
        <v>294</v>
      </c>
      <c r="C373" s="196" t="s">
        <v>1352</v>
      </c>
      <c r="D373" s="196" t="s">
        <v>1353</v>
      </c>
      <c r="E373" s="197" t="s">
        <v>1354</v>
      </c>
      <c r="F373" s="197" t="s">
        <v>288</v>
      </c>
      <c r="G373" s="197" t="str" cm="1">
        <f t="array" ref="G373">_xlfn.IFNA(_xlfn.SWITCH(F373,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"Ship"),H373)</f>
        <v>Italy</v>
      </c>
      <c r="H373" s="197" t="s">
        <v>151</v>
      </c>
    </row>
    <row r="374" spans="1:8" ht="17.5" customHeight="1" x14ac:dyDescent="0.25">
      <c r="A374" s="194" t="s">
        <v>293</v>
      </c>
      <c r="B374" s="194" t="s">
        <v>294</v>
      </c>
      <c r="C374" s="196" t="s">
        <v>1355</v>
      </c>
      <c r="D374" s="196" t="s">
        <v>1356</v>
      </c>
      <c r="E374" s="197" t="s">
        <v>1357</v>
      </c>
      <c r="F374" s="197" t="s">
        <v>288</v>
      </c>
      <c r="G374" s="197" t="str" cm="1">
        <f t="array" ref="G374">_xlfn.IFNA(_xlfn.SWITCH(F374,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"Ship"),H374)</f>
        <v>Portugal</v>
      </c>
      <c r="H374" s="197" t="s">
        <v>165</v>
      </c>
    </row>
    <row r="375" spans="1:8" ht="17.5" customHeight="1" x14ac:dyDescent="0.25">
      <c r="A375" s="194" t="s">
        <v>293</v>
      </c>
      <c r="B375" s="194" t="s">
        <v>294</v>
      </c>
      <c r="C375" s="196" t="s">
        <v>1358</v>
      </c>
      <c r="D375" s="196" t="s">
        <v>1359</v>
      </c>
      <c r="E375" s="197" t="s">
        <v>1360</v>
      </c>
      <c r="F375" s="197" t="s">
        <v>288</v>
      </c>
      <c r="G375" s="197" t="str" cm="1">
        <f t="array" ref="G375">_xlfn.IFNA(_xlfn.SWITCH(F375,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"Ship"),H375)</f>
        <v>Spain</v>
      </c>
      <c r="H375" s="197" t="s">
        <v>175</v>
      </c>
    </row>
    <row r="376" spans="1:8" ht="17.5" customHeight="1" x14ac:dyDescent="0.25">
      <c r="A376" s="194" t="s">
        <v>293</v>
      </c>
      <c r="B376" s="194" t="s">
        <v>294</v>
      </c>
      <c r="C376" s="196" t="s">
        <v>1361</v>
      </c>
      <c r="D376" s="196" t="s">
        <v>1362</v>
      </c>
      <c r="E376" s="197" t="s">
        <v>1363</v>
      </c>
      <c r="F376" s="197" t="s">
        <v>288</v>
      </c>
      <c r="G376" s="197" t="str" cm="1">
        <f t="array" ref="G376">_xlfn.IFNA(_xlfn.SWITCH(F376,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"Ship"),H376)</f>
        <v>Spain</v>
      </c>
      <c r="H376" s="197" t="s">
        <v>175</v>
      </c>
    </row>
    <row r="377" spans="1:8" ht="17.5" customHeight="1" x14ac:dyDescent="0.25">
      <c r="A377" s="194" t="s">
        <v>293</v>
      </c>
      <c r="B377" s="194" t="s">
        <v>294</v>
      </c>
      <c r="C377" s="196" t="s">
        <v>1364</v>
      </c>
      <c r="D377" s="196" t="s">
        <v>1365</v>
      </c>
      <c r="E377" s="197" t="s">
        <v>1366</v>
      </c>
      <c r="F377" s="197" t="s">
        <v>288</v>
      </c>
      <c r="G377" s="197" t="str" cm="1">
        <f t="array" ref="G377">_xlfn.IFNA(_xlfn.SWITCH(F377,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"Ship"),H377)</f>
        <v>United Arab Emirates</v>
      </c>
      <c r="H377" s="197" t="s">
        <v>179</v>
      </c>
    </row>
    <row r="378" spans="1:8" ht="17.5" customHeight="1" x14ac:dyDescent="0.25">
      <c r="A378" s="194" t="s">
        <v>293</v>
      </c>
      <c r="B378" s="194" t="s">
        <v>294</v>
      </c>
      <c r="C378" s="196" t="s">
        <v>1367</v>
      </c>
      <c r="D378" s="196" t="s">
        <v>1368</v>
      </c>
      <c r="E378" s="197" t="s">
        <v>1369</v>
      </c>
      <c r="F378" s="197" t="s">
        <v>288</v>
      </c>
      <c r="G378" s="197" t="str" cm="1">
        <f t="array" ref="G378">_xlfn.IFNA(_xlfn.SWITCH(F378,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"Ship"),H378)</f>
        <v>Bahrain</v>
      </c>
      <c r="H378" s="197" t="s">
        <v>131</v>
      </c>
    </row>
    <row r="379" spans="1:8" ht="17.5" customHeight="1" x14ac:dyDescent="0.25">
      <c r="A379" s="194" t="s">
        <v>293</v>
      </c>
      <c r="B379" s="194" t="s">
        <v>294</v>
      </c>
      <c r="C379" s="196" t="s">
        <v>1370</v>
      </c>
      <c r="D379" s="196" t="s">
        <v>1371</v>
      </c>
      <c r="E379" s="197" t="s">
        <v>1372</v>
      </c>
      <c r="F379" s="197" t="s">
        <v>288</v>
      </c>
      <c r="G379" s="197" t="str" cm="1">
        <f t="array" ref="G379">_xlfn.IFNA(_xlfn.SWITCH(F379,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"Ship"),H379)</f>
        <v>Bahrain</v>
      </c>
      <c r="H379" s="197" t="s">
        <v>131</v>
      </c>
    </row>
    <row r="380" spans="1:8" ht="17.5" customHeight="1" x14ac:dyDescent="0.25">
      <c r="A380" s="194" t="s">
        <v>293</v>
      </c>
      <c r="B380" s="194" t="s">
        <v>294</v>
      </c>
      <c r="C380" s="196" t="s">
        <v>1373</v>
      </c>
      <c r="D380" s="196" t="s">
        <v>1374</v>
      </c>
      <c r="E380" s="198" t="s">
        <v>1375</v>
      </c>
      <c r="F380" s="197" t="s">
        <v>248</v>
      </c>
      <c r="G380" s="197" t="str" cm="1">
        <f t="array" ref="G380">_xlfn.IFNA(_xlfn.SWITCH(F380,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"Ship"),H380)</f>
        <v>Virtual</v>
      </c>
      <c r="H380" s="197" t="s">
        <v>248</v>
      </c>
    </row>
    <row r="381" spans="1:8" ht="17.5" customHeight="1" x14ac:dyDescent="0.25">
      <c r="A381" s="194" t="s">
        <v>293</v>
      </c>
      <c r="B381" s="194" t="s">
        <v>294</v>
      </c>
      <c r="C381" s="196" t="s">
        <v>1376</v>
      </c>
      <c r="D381" s="196" t="s">
        <v>1377</v>
      </c>
      <c r="E381" s="198" t="s">
        <v>1378</v>
      </c>
      <c r="F381" s="197" t="s">
        <v>248</v>
      </c>
      <c r="G381" s="197" t="str" cm="1">
        <f t="array" ref="G381">_xlfn.IFNA(_xlfn.SWITCH(F381,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"Ship"),H381)</f>
        <v>Virtual</v>
      </c>
      <c r="H381" s="197" t="s">
        <v>248</v>
      </c>
    </row>
    <row r="382" spans="1:8" ht="17.5" customHeight="1" x14ac:dyDescent="0.25">
      <c r="A382" s="194" t="s">
        <v>293</v>
      </c>
      <c r="B382" s="194" t="s">
        <v>294</v>
      </c>
      <c r="C382" s="196" t="s">
        <v>1379</v>
      </c>
      <c r="D382" s="196" t="s">
        <v>1380</v>
      </c>
      <c r="E382" s="197" t="s">
        <v>1381</v>
      </c>
      <c r="F382" s="197" t="s">
        <v>248</v>
      </c>
      <c r="G382" s="197" t="str" cm="1">
        <f t="array" ref="G382">_xlfn.IFNA(_xlfn.SWITCH(F382,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"Ship"),H382)</f>
        <v>Virtual</v>
      </c>
      <c r="H382" s="197" t="s">
        <v>248</v>
      </c>
    </row>
    <row r="383" spans="1:8" ht="17.5" customHeight="1" x14ac:dyDescent="0.25">
      <c r="A383" s="194" t="s">
        <v>293</v>
      </c>
      <c r="B383" s="194" t="s">
        <v>294</v>
      </c>
      <c r="C383" s="196" t="s">
        <v>1382</v>
      </c>
      <c r="D383" s="196" t="s">
        <v>1383</v>
      </c>
      <c r="E383" s="198" t="s">
        <v>1384</v>
      </c>
      <c r="F383" s="197" t="s">
        <v>248</v>
      </c>
      <c r="G383" s="197" t="str" cm="1">
        <f t="array" ref="G383">_xlfn.IFNA(_xlfn.SWITCH(F383,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"Ship"),H383)</f>
        <v>Virtual</v>
      </c>
      <c r="H383" s="197" t="s">
        <v>248</v>
      </c>
    </row>
    <row r="384" spans="1:8" ht="17.5" customHeight="1" x14ac:dyDescent="0.25">
      <c r="A384" s="194" t="s">
        <v>293</v>
      </c>
      <c r="B384" s="194" t="s">
        <v>294</v>
      </c>
      <c r="C384" s="196" t="s">
        <v>1385</v>
      </c>
      <c r="D384" s="196" t="s">
        <v>1386</v>
      </c>
      <c r="E384" s="197" t="s">
        <v>1387</v>
      </c>
      <c r="F384" s="197" t="s">
        <v>288</v>
      </c>
      <c r="G384" s="197" t="str" cm="1">
        <f t="array" ref="G384">_xlfn.IFNA(_xlfn.SWITCH(F384,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"Ship"),H384)</f>
        <v>Japan</v>
      </c>
      <c r="H384" s="197" t="s">
        <v>153</v>
      </c>
    </row>
    <row r="385" spans="1:8" ht="17.5" customHeight="1" x14ac:dyDescent="0.25">
      <c r="A385" s="194" t="s">
        <v>293</v>
      </c>
      <c r="B385" s="194" t="s">
        <v>294</v>
      </c>
      <c r="C385" s="196" t="s">
        <v>1388</v>
      </c>
      <c r="D385" s="196" t="s">
        <v>1389</v>
      </c>
      <c r="E385" s="197" t="s">
        <v>1390</v>
      </c>
      <c r="F385" s="197" t="s">
        <v>288</v>
      </c>
      <c r="G385" s="197" t="str" cm="1">
        <f t="array" ref="G385">_xlfn.IFNA(_xlfn.SWITCH(F385,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"Ship"),H385)</f>
        <v>Italy</v>
      </c>
      <c r="H385" s="197" t="s">
        <v>151</v>
      </c>
    </row>
    <row r="386" spans="1:8" ht="17.5" customHeight="1" x14ac:dyDescent="0.25">
      <c r="A386" s="194" t="s">
        <v>293</v>
      </c>
      <c r="B386" s="194" t="s">
        <v>294</v>
      </c>
      <c r="C386" s="196" t="s">
        <v>1391</v>
      </c>
      <c r="D386" s="196" t="s">
        <v>1392</v>
      </c>
      <c r="E386" s="197" t="s">
        <v>1393</v>
      </c>
      <c r="F386" s="197" t="s">
        <v>288</v>
      </c>
      <c r="G386" s="197" t="str" cm="1">
        <f t="array" ref="G386">_xlfn.IFNA(_xlfn.SWITCH(F386,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"Ship"),H386)</f>
        <v>Japan</v>
      </c>
      <c r="H386" s="197" t="s">
        <v>153</v>
      </c>
    </row>
    <row r="387" spans="1:8" ht="17.5" customHeight="1" x14ac:dyDescent="0.25">
      <c r="A387" s="194" t="s">
        <v>293</v>
      </c>
      <c r="B387" s="194" t="s">
        <v>294</v>
      </c>
      <c r="C387" s="196" t="s">
        <v>1394</v>
      </c>
      <c r="D387" s="196" t="s">
        <v>1395</v>
      </c>
      <c r="E387" s="197" t="s">
        <v>1396</v>
      </c>
      <c r="F387" s="197" t="s">
        <v>288</v>
      </c>
      <c r="G387" s="197" t="str" cm="1">
        <f t="array" ref="G387">_xlfn.IFNA(_xlfn.SWITCH(F387,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"Ship"),H387)</f>
        <v>Cuba</v>
      </c>
      <c r="H387" s="197" t="s">
        <v>135</v>
      </c>
    </row>
    <row r="388" spans="1:8" ht="17.5" customHeight="1" x14ac:dyDescent="0.25">
      <c r="A388" s="194" t="s">
        <v>293</v>
      </c>
      <c r="B388" s="194" t="s">
        <v>294</v>
      </c>
      <c r="C388" s="196" t="s">
        <v>1397</v>
      </c>
      <c r="D388" s="196" t="s">
        <v>1398</v>
      </c>
      <c r="E388" s="197" t="s">
        <v>1399</v>
      </c>
      <c r="F388" s="197" t="s">
        <v>288</v>
      </c>
      <c r="G388" s="197" t="str" cm="1">
        <f t="array" ref="G388">_xlfn.IFNA(_xlfn.SWITCH(F388,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"Ship"),H388)</f>
        <v>Spain</v>
      </c>
      <c r="H388" s="197" t="s">
        <v>175</v>
      </c>
    </row>
    <row r="389" spans="1:8" ht="17.5" customHeight="1" x14ac:dyDescent="0.25">
      <c r="A389" s="194" t="s">
        <v>293</v>
      </c>
      <c r="B389" s="194" t="s">
        <v>294</v>
      </c>
      <c r="C389" s="196" t="s">
        <v>1400</v>
      </c>
      <c r="D389" s="196" t="s">
        <v>1401</v>
      </c>
      <c r="E389" s="197" t="s">
        <v>1402</v>
      </c>
      <c r="F389" s="197" t="s">
        <v>288</v>
      </c>
      <c r="G389" s="197" t="str" cm="1">
        <f t="array" ref="G389">_xlfn.IFNA(_xlfn.SWITCH(F389,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"Ship"),H389)</f>
        <v>Bahrain</v>
      </c>
      <c r="H389" s="197" t="s">
        <v>131</v>
      </c>
    </row>
    <row r="390" spans="1:8" ht="17.5" customHeight="1" x14ac:dyDescent="0.25">
      <c r="A390" s="194" t="s">
        <v>293</v>
      </c>
      <c r="B390" s="194" t="s">
        <v>294</v>
      </c>
      <c r="C390" s="196" t="s">
        <v>1403</v>
      </c>
      <c r="D390" s="196" t="s">
        <v>1404</v>
      </c>
      <c r="E390" s="197" t="s">
        <v>1405</v>
      </c>
      <c r="F390" s="197" t="s">
        <v>288</v>
      </c>
      <c r="G390" s="197" t="str" cm="1">
        <f t="array" ref="G390">_xlfn.IFNA(_xlfn.SWITCH(F390,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"Ship"),H390)</f>
        <v>Italy</v>
      </c>
      <c r="H390" s="197" t="s">
        <v>151</v>
      </c>
    </row>
    <row r="391" spans="1:8" ht="17.5" customHeight="1" x14ac:dyDescent="0.25">
      <c r="A391" s="194" t="s">
        <v>293</v>
      </c>
      <c r="B391" s="194" t="s">
        <v>294</v>
      </c>
      <c r="C391" s="196" t="s">
        <v>1406</v>
      </c>
      <c r="D391" s="196" t="s">
        <v>1407</v>
      </c>
      <c r="E391" s="197" t="s">
        <v>1408</v>
      </c>
      <c r="F391" s="197" t="s">
        <v>288</v>
      </c>
      <c r="G391" s="197" t="str" cm="1">
        <f t="array" ref="G391">_xlfn.IFNA(_xlfn.SWITCH(F391,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"Ship"),H391)</f>
        <v>Italy</v>
      </c>
      <c r="H391" s="197" t="s">
        <v>151</v>
      </c>
    </row>
    <row r="392" spans="1:8" ht="17.5" customHeight="1" x14ac:dyDescent="0.25">
      <c r="A392" s="194" t="s">
        <v>293</v>
      </c>
      <c r="B392" s="194" t="s">
        <v>294</v>
      </c>
      <c r="C392" s="196" t="s">
        <v>1409</v>
      </c>
      <c r="D392" s="196" t="s">
        <v>1410</v>
      </c>
      <c r="E392" s="197" t="s">
        <v>1411</v>
      </c>
      <c r="F392" s="197" t="s">
        <v>288</v>
      </c>
      <c r="G392" s="197" t="str" cm="1">
        <f t="array" ref="G392">_xlfn.IFNA(_xlfn.SWITCH(F392,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"Ship"),H392)</f>
        <v>Greece</v>
      </c>
      <c r="H392" s="197" t="s">
        <v>141</v>
      </c>
    </row>
    <row r="393" spans="1:8" ht="17.5" customHeight="1" x14ac:dyDescent="0.25">
      <c r="A393" s="194" t="s">
        <v>293</v>
      </c>
      <c r="B393" s="194" t="s">
        <v>294</v>
      </c>
      <c r="C393" s="196" t="s">
        <v>1412</v>
      </c>
      <c r="D393" s="196" t="s">
        <v>1413</v>
      </c>
      <c r="E393" s="197" t="s">
        <v>1414</v>
      </c>
      <c r="F393" s="197" t="s">
        <v>288</v>
      </c>
      <c r="G393" s="197" t="str" cm="1">
        <f t="array" ref="G393">_xlfn.IFNA(_xlfn.SWITCH(F393,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"Ship"),H393)</f>
        <v>Romania</v>
      </c>
      <c r="H393" s="197" t="s">
        <v>169</v>
      </c>
    </row>
    <row r="394" spans="1:8" ht="17.5" customHeight="1" x14ac:dyDescent="0.25">
      <c r="A394" s="194" t="s">
        <v>293</v>
      </c>
      <c r="B394" s="194" t="s">
        <v>294</v>
      </c>
      <c r="C394" s="196" t="s">
        <v>1415</v>
      </c>
      <c r="D394" s="196" t="s">
        <v>1416</v>
      </c>
      <c r="E394" s="197" t="s">
        <v>1417</v>
      </c>
      <c r="F394" s="197" t="s">
        <v>288</v>
      </c>
      <c r="G394" s="197" t="str" cm="1">
        <f t="array" ref="G394">_xlfn.IFNA(_xlfn.SWITCH(F394,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"Ship"),H394)</f>
        <v>United Kingdom</v>
      </c>
      <c r="H394" s="197" t="s">
        <v>181</v>
      </c>
    </row>
    <row r="395" spans="1:8" ht="17.5" customHeight="1" x14ac:dyDescent="0.25">
      <c r="A395" s="194" t="s">
        <v>293</v>
      </c>
      <c r="B395" s="194" t="s">
        <v>294</v>
      </c>
      <c r="C395" s="196" t="s">
        <v>1418</v>
      </c>
      <c r="D395" s="196" t="s">
        <v>1419</v>
      </c>
      <c r="E395" s="197" t="s">
        <v>1420</v>
      </c>
      <c r="F395" s="197" t="s">
        <v>288</v>
      </c>
      <c r="G395" s="197" t="str" cm="1">
        <f t="array" ref="G395">_xlfn.IFNA(_xlfn.SWITCH(F395,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"Ship"),H395)</f>
        <v>Poland</v>
      </c>
      <c r="H395" s="197" t="s">
        <v>1421</v>
      </c>
    </row>
    <row r="396" spans="1:8" ht="17.5" customHeight="1" x14ac:dyDescent="0.25">
      <c r="A396" s="194" t="s">
        <v>235</v>
      </c>
      <c r="B396" s="194" t="s">
        <v>236</v>
      </c>
      <c r="C396" s="196" t="s">
        <v>1422</v>
      </c>
      <c r="D396" s="196" t="s">
        <v>1423</v>
      </c>
      <c r="E396" s="198" t="s">
        <v>1424</v>
      </c>
      <c r="F396" s="197" t="s">
        <v>1070</v>
      </c>
      <c r="G396" s="197" t="str" cm="1">
        <f t="array" ref="G396">_xlfn.IFNA(_xlfn.SWITCH(F396,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"Ship"),H396)</f>
        <v>OR</v>
      </c>
      <c r="H396" s="197" t="s">
        <v>241</v>
      </c>
    </row>
    <row r="397" spans="1:8" ht="17.5" customHeight="1" x14ac:dyDescent="0.25">
      <c r="A397" s="194" t="s">
        <v>235</v>
      </c>
      <c r="B397" s="194" t="s">
        <v>236</v>
      </c>
      <c r="C397" s="196" t="s">
        <v>1425</v>
      </c>
      <c r="D397" s="196" t="s">
        <v>1426</v>
      </c>
      <c r="E397" s="198" t="s">
        <v>1427</v>
      </c>
      <c r="F397" s="197" t="s">
        <v>240</v>
      </c>
      <c r="G397" s="197" t="str" cm="1">
        <f t="array" ref="G397">_xlfn.IFNA(_xlfn.SWITCH(F397,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"Ship"),H397)</f>
        <v>MD</v>
      </c>
      <c r="H397" s="197" t="s">
        <v>241</v>
      </c>
    </row>
    <row r="398" spans="1:8" ht="17.5" customHeight="1" x14ac:dyDescent="0.25">
      <c r="A398" s="194" t="s">
        <v>195</v>
      </c>
      <c r="B398" s="194" t="s">
        <v>196</v>
      </c>
      <c r="C398" s="196" t="s">
        <v>1428</v>
      </c>
      <c r="D398" s="196" t="s">
        <v>1429</v>
      </c>
      <c r="E398" s="197" t="s">
        <v>1430</v>
      </c>
      <c r="F398" s="197" t="s">
        <v>288</v>
      </c>
      <c r="G398" s="197" t="str" cm="1">
        <f t="array" ref="G398">_xlfn.IFNA(_xlfn.SWITCH(F398,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"Ship"),H398)</f>
        <v>Saudi Arabia</v>
      </c>
      <c r="H398" s="197" t="s">
        <v>171</v>
      </c>
    </row>
    <row r="399" spans="1:8" ht="17.5" customHeight="1" x14ac:dyDescent="0.25">
      <c r="A399" s="194" t="s">
        <v>235</v>
      </c>
      <c r="B399" s="194" t="s">
        <v>236</v>
      </c>
      <c r="C399" s="196" t="s">
        <v>1431</v>
      </c>
      <c r="D399" s="196" t="s">
        <v>1432</v>
      </c>
      <c r="E399" s="197" t="s">
        <v>1433</v>
      </c>
      <c r="F399" s="197" t="s">
        <v>357</v>
      </c>
      <c r="G399" s="197" t="str" cm="1">
        <f t="array" ref="G399">_xlfn.IFNA(_xlfn.SWITCH(F399,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"Ship"),H399)</f>
        <v>VA</v>
      </c>
      <c r="H399" s="197" t="s">
        <v>241</v>
      </c>
    </row>
    <row r="400" spans="1:8" ht="17.5" customHeight="1" x14ac:dyDescent="0.25">
      <c r="A400" s="194" t="s">
        <v>293</v>
      </c>
      <c r="B400" s="194" t="s">
        <v>294</v>
      </c>
      <c r="C400" s="196" t="s">
        <v>1434</v>
      </c>
      <c r="D400" s="196" t="s">
        <v>1435</v>
      </c>
      <c r="E400" s="197" t="s">
        <v>1436</v>
      </c>
      <c r="F400" s="197" t="s">
        <v>1437</v>
      </c>
      <c r="G400" s="197" t="str" cm="1">
        <f t="array" ref="G400">_xlfn.IFNA(_xlfn.SWITCH(F400,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"Ship"),H400)</f>
        <v>Ship</v>
      </c>
      <c r="H400" s="197" t="s">
        <v>241</v>
      </c>
    </row>
    <row r="401" spans="1:8" ht="17.5" customHeight="1" x14ac:dyDescent="0.25">
      <c r="A401" s="194" t="s">
        <v>293</v>
      </c>
      <c r="B401" s="194" t="s">
        <v>294</v>
      </c>
      <c r="C401" s="196" t="s">
        <v>1438</v>
      </c>
      <c r="D401" s="196" t="s">
        <v>1439</v>
      </c>
      <c r="E401" s="197" t="s">
        <v>1440</v>
      </c>
      <c r="F401" s="197" t="s">
        <v>1437</v>
      </c>
      <c r="G401" s="197" t="str" cm="1">
        <f t="array" ref="G401">_xlfn.IFNA(_xlfn.SWITCH(F401,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"Ship"),H401)</f>
        <v>Ship</v>
      </c>
      <c r="H401" s="197" t="s">
        <v>241</v>
      </c>
    </row>
    <row r="402" spans="1:8" ht="17.5" customHeight="1" x14ac:dyDescent="0.25">
      <c r="A402" s="194" t="s">
        <v>293</v>
      </c>
      <c r="B402" s="194" t="s">
        <v>294</v>
      </c>
      <c r="C402" s="196" t="s">
        <v>1441</v>
      </c>
      <c r="D402" s="196" t="s">
        <v>1442</v>
      </c>
      <c r="E402" s="197" t="s">
        <v>1443</v>
      </c>
      <c r="F402" s="197" t="s">
        <v>1437</v>
      </c>
      <c r="G402" s="197" t="str" cm="1">
        <f t="array" ref="G402">_xlfn.IFNA(_xlfn.SWITCH(F402,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"Ship"),H402)</f>
        <v>Ship</v>
      </c>
      <c r="H402" s="197" t="s">
        <v>241</v>
      </c>
    </row>
    <row r="403" spans="1:8" ht="17.5" customHeight="1" x14ac:dyDescent="0.25">
      <c r="A403" s="194" t="s">
        <v>293</v>
      </c>
      <c r="B403" s="194" t="s">
        <v>294</v>
      </c>
      <c r="C403" s="196" t="s">
        <v>1444</v>
      </c>
      <c r="D403" s="196" t="s">
        <v>1445</v>
      </c>
      <c r="E403" s="197" t="s">
        <v>1446</v>
      </c>
      <c r="F403" s="197" t="s">
        <v>1437</v>
      </c>
      <c r="G403" s="197" t="str" cm="1">
        <f t="array" ref="G403">_xlfn.IFNA(_xlfn.SWITCH(F403,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"Ship"),H403)</f>
        <v>Ship</v>
      </c>
      <c r="H403" s="197" t="s">
        <v>241</v>
      </c>
    </row>
    <row r="404" spans="1:8" ht="17.5" customHeight="1" x14ac:dyDescent="0.25">
      <c r="A404" s="194" t="s">
        <v>293</v>
      </c>
      <c r="B404" s="194" t="s">
        <v>294</v>
      </c>
      <c r="C404" s="196" t="s">
        <v>1447</v>
      </c>
      <c r="D404" s="196" t="s">
        <v>1448</v>
      </c>
      <c r="E404" s="197" t="s">
        <v>1449</v>
      </c>
      <c r="F404" s="197" t="s">
        <v>1437</v>
      </c>
      <c r="G404" s="197" t="str" cm="1">
        <f t="array" ref="G404">_xlfn.IFNA(_xlfn.SWITCH(F404,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"Ship"),H404)</f>
        <v>Ship</v>
      </c>
      <c r="H404" s="197" t="s">
        <v>241</v>
      </c>
    </row>
    <row r="405" spans="1:8" ht="17.5" customHeight="1" x14ac:dyDescent="0.25">
      <c r="A405" s="194" t="s">
        <v>293</v>
      </c>
      <c r="B405" s="194" t="s">
        <v>294</v>
      </c>
      <c r="C405" s="196" t="s">
        <v>1450</v>
      </c>
      <c r="D405" s="196" t="s">
        <v>1451</v>
      </c>
      <c r="E405" s="197" t="s">
        <v>1452</v>
      </c>
      <c r="F405" s="197" t="s">
        <v>1437</v>
      </c>
      <c r="G405" s="197" t="str" cm="1">
        <f t="array" ref="G405">_xlfn.IFNA(_xlfn.SWITCH(F405,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"Ship"),H405)</f>
        <v>Ship</v>
      </c>
      <c r="H405" s="197" t="s">
        <v>241</v>
      </c>
    </row>
    <row r="406" spans="1:8" ht="17.5" customHeight="1" x14ac:dyDescent="0.25">
      <c r="A406" s="194" t="s">
        <v>293</v>
      </c>
      <c r="B406" s="194" t="s">
        <v>294</v>
      </c>
      <c r="C406" s="196" t="s">
        <v>1453</v>
      </c>
      <c r="D406" s="196" t="s">
        <v>1454</v>
      </c>
      <c r="E406" s="197" t="s">
        <v>1455</v>
      </c>
      <c r="F406" s="197" t="s">
        <v>1437</v>
      </c>
      <c r="G406" s="197" t="str" cm="1">
        <f t="array" ref="G406">_xlfn.IFNA(_xlfn.SWITCH(F406,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"Ship"),H406)</f>
        <v>Ship</v>
      </c>
      <c r="H406" s="197" t="s">
        <v>241</v>
      </c>
    </row>
    <row r="407" spans="1:8" ht="17.5" customHeight="1" x14ac:dyDescent="0.25">
      <c r="A407" s="194" t="s">
        <v>293</v>
      </c>
      <c r="B407" s="194" t="s">
        <v>294</v>
      </c>
      <c r="C407" s="196" t="s">
        <v>1456</v>
      </c>
      <c r="D407" s="196" t="s">
        <v>1457</v>
      </c>
      <c r="E407" s="197" t="s">
        <v>1458</v>
      </c>
      <c r="F407" s="197" t="s">
        <v>1437</v>
      </c>
      <c r="G407" s="197" t="str" cm="1">
        <f t="array" ref="G407">_xlfn.IFNA(_xlfn.SWITCH(F407,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"Ship"),H407)</f>
        <v>Ship</v>
      </c>
      <c r="H407" s="197" t="s">
        <v>241</v>
      </c>
    </row>
    <row r="408" spans="1:8" ht="17.5" customHeight="1" x14ac:dyDescent="0.25">
      <c r="A408" s="194" t="s">
        <v>293</v>
      </c>
      <c r="B408" s="194" t="s">
        <v>294</v>
      </c>
      <c r="C408" s="196" t="s">
        <v>1459</v>
      </c>
      <c r="D408" s="196" t="s">
        <v>1460</v>
      </c>
      <c r="E408" s="197" t="s">
        <v>1461</v>
      </c>
      <c r="F408" s="197" t="s">
        <v>1437</v>
      </c>
      <c r="G408" s="197" t="str" cm="1">
        <f t="array" ref="G408">_xlfn.IFNA(_xlfn.SWITCH(F408,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"Ship"),H408)</f>
        <v>Ship</v>
      </c>
      <c r="H408" s="197" t="s">
        <v>241</v>
      </c>
    </row>
    <row r="409" spans="1:8" ht="17.5" customHeight="1" x14ac:dyDescent="0.25">
      <c r="A409" s="194" t="s">
        <v>293</v>
      </c>
      <c r="B409" s="194" t="s">
        <v>294</v>
      </c>
      <c r="C409" s="196" t="s">
        <v>1462</v>
      </c>
      <c r="D409" s="196" t="s">
        <v>1463</v>
      </c>
      <c r="E409" s="197" t="s">
        <v>1464</v>
      </c>
      <c r="F409" s="197" t="s">
        <v>1437</v>
      </c>
      <c r="G409" s="197" t="str" cm="1">
        <f t="array" ref="G409">_xlfn.IFNA(_xlfn.SWITCH(F409,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"Ship"),H409)</f>
        <v>Ship</v>
      </c>
      <c r="H409" s="197" t="s">
        <v>241</v>
      </c>
    </row>
    <row r="410" spans="1:8" ht="17.5" customHeight="1" x14ac:dyDescent="0.25">
      <c r="A410" s="194" t="s">
        <v>293</v>
      </c>
      <c r="B410" s="194" t="s">
        <v>294</v>
      </c>
      <c r="C410" s="196" t="s">
        <v>1465</v>
      </c>
      <c r="D410" s="196" t="s">
        <v>1466</v>
      </c>
      <c r="E410" s="20" t="s">
        <v>1467</v>
      </c>
      <c r="F410" s="197" t="s">
        <v>1437</v>
      </c>
      <c r="G410" s="197" t="str" cm="1">
        <f t="array" ref="G410">_xlfn.IFNA(_xlfn.SWITCH(F410,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"Ship"),H410)</f>
        <v>Ship</v>
      </c>
      <c r="H410" s="197" t="s">
        <v>241</v>
      </c>
    </row>
    <row r="411" spans="1:8" ht="17.5" customHeight="1" x14ac:dyDescent="0.25">
      <c r="A411" s="194" t="s">
        <v>195</v>
      </c>
      <c r="B411" s="194" t="s">
        <v>196</v>
      </c>
      <c r="C411" s="196" t="s">
        <v>1468</v>
      </c>
      <c r="D411" s="196" t="s">
        <v>1469</v>
      </c>
      <c r="E411" s="20" t="s">
        <v>1470</v>
      </c>
      <c r="F411" s="197" t="s">
        <v>292</v>
      </c>
      <c r="G411" s="197" t="str" cm="1">
        <f t="array" ref="G411">_xlfn.IFNA(_xlfn.SWITCH(F411,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"Ship"),H411)</f>
        <v>OK</v>
      </c>
      <c r="H411" s="197" t="s">
        <v>241</v>
      </c>
    </row>
    <row r="412" spans="1:8" ht="17.5" customHeight="1" x14ac:dyDescent="0.25">
      <c r="A412" s="194" t="s">
        <v>195</v>
      </c>
      <c r="B412" s="194" t="s">
        <v>196</v>
      </c>
      <c r="C412" s="196" t="s">
        <v>1471</v>
      </c>
      <c r="D412" s="196" t="s">
        <v>1472</v>
      </c>
      <c r="E412" s="197" t="s">
        <v>1473</v>
      </c>
      <c r="F412" s="197" t="s">
        <v>336</v>
      </c>
      <c r="G412" s="197" t="str" cm="1">
        <f t="array" ref="G412">_xlfn.IFNA(_xlfn.SWITCH(F412,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"Ship"),H412)</f>
        <v>CA</v>
      </c>
      <c r="H412" s="197" t="s">
        <v>241</v>
      </c>
    </row>
    <row r="413" spans="1:8" ht="17.5" customHeight="1" x14ac:dyDescent="0.25">
      <c r="A413" s="194" t="s">
        <v>195</v>
      </c>
      <c r="B413" s="194" t="s">
        <v>196</v>
      </c>
      <c r="C413" s="196" t="s">
        <v>1474</v>
      </c>
      <c r="D413" s="196" t="s">
        <v>1475</v>
      </c>
      <c r="E413" s="197" t="s">
        <v>1476</v>
      </c>
      <c r="F413" s="197" t="s">
        <v>288</v>
      </c>
      <c r="G413" s="197" t="str" cm="1">
        <f t="array" ref="G413">_xlfn.IFNA(_xlfn.SWITCH(F413,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"Ship"),H413)</f>
        <v>Germany</v>
      </c>
      <c r="H413" s="197" t="s">
        <v>139</v>
      </c>
    </row>
    <row r="414" spans="1:8" ht="17.5" customHeight="1" x14ac:dyDescent="0.25">
      <c r="A414" s="194" t="s">
        <v>195</v>
      </c>
      <c r="B414" s="194" t="s">
        <v>196</v>
      </c>
      <c r="C414" s="196" t="s">
        <v>1477</v>
      </c>
      <c r="D414" s="196" t="s">
        <v>1478</v>
      </c>
      <c r="E414" s="20" t="s">
        <v>1479</v>
      </c>
      <c r="F414" s="197" t="s">
        <v>288</v>
      </c>
      <c r="G414" s="197" t="str" cm="1">
        <f t="array" ref="G414">_xlfn.IFNA(_xlfn.SWITCH(F414,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"Ship"),H414)</f>
        <v>Germany</v>
      </c>
      <c r="H414" s="197" t="s">
        <v>139</v>
      </c>
    </row>
    <row r="415" spans="1:8" ht="17.5" customHeight="1" x14ac:dyDescent="0.25">
      <c r="A415" s="194" t="s">
        <v>293</v>
      </c>
      <c r="B415" s="194" t="s">
        <v>294</v>
      </c>
      <c r="C415" s="196" t="s">
        <v>1480</v>
      </c>
      <c r="D415" s="196" t="s">
        <v>1481</v>
      </c>
      <c r="E415" s="20" t="s">
        <v>1482</v>
      </c>
      <c r="F415" s="197" t="s">
        <v>1483</v>
      </c>
      <c r="G415" s="197" t="s">
        <v>1484</v>
      </c>
      <c r="H415" s="197" t="s">
        <v>241</v>
      </c>
    </row>
    <row r="416" spans="1:8" ht="17.5" customHeight="1" x14ac:dyDescent="0.25">
      <c r="A416" s="194" t="s">
        <v>235</v>
      </c>
      <c r="B416" s="194" t="s">
        <v>236</v>
      </c>
      <c r="C416" s="196" t="s">
        <v>1485</v>
      </c>
      <c r="D416" s="196" t="s">
        <v>1486</v>
      </c>
      <c r="E416" s="198" t="s">
        <v>1487</v>
      </c>
      <c r="F416" s="197" t="s">
        <v>593</v>
      </c>
      <c r="G416" s="197" t="str" cm="1">
        <f t="array" ref="G416">_xlfn.IFNA(_xlfn.SWITCH(F416,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"Ship"),H416)</f>
        <v>NY</v>
      </c>
      <c r="H416" s="197" t="s">
        <v>241</v>
      </c>
    </row>
    <row r="417" spans="1:13" ht="17.5" customHeight="1" x14ac:dyDescent="0.25">
      <c r="A417" s="194" t="s">
        <v>195</v>
      </c>
      <c r="B417" s="194" t="s">
        <v>196</v>
      </c>
      <c r="C417" s="196" t="s">
        <v>1488</v>
      </c>
      <c r="D417" s="196" t="s">
        <v>1489</v>
      </c>
      <c r="E417" s="198" t="s">
        <v>1490</v>
      </c>
      <c r="F417" s="197" t="s">
        <v>378</v>
      </c>
      <c r="G417" s="197" t="str" cm="1">
        <f t="array" ref="G417">_xlfn.IFNA(_xlfn.SWITCH(F417,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"Ship"),H417)</f>
        <v>MA</v>
      </c>
      <c r="H417" s="197" t="s">
        <v>241</v>
      </c>
    </row>
    <row r="418" spans="1:13" ht="17.5" customHeight="1" x14ac:dyDescent="0.25">
      <c r="A418" s="194" t="s">
        <v>235</v>
      </c>
      <c r="B418" s="194" t="s">
        <v>236</v>
      </c>
      <c r="C418" s="196" t="s">
        <v>1491</v>
      </c>
      <c r="D418" s="196" t="s">
        <v>1492</v>
      </c>
      <c r="E418" s="198" t="s">
        <v>1493</v>
      </c>
      <c r="F418" s="197" t="s">
        <v>374</v>
      </c>
      <c r="G418" s="197" t="str" cm="1">
        <f t="array" ref="G418">_xlfn.IFNA(_xlfn.SWITCH(F418,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"Ship"),H418)</f>
        <v>NM</v>
      </c>
      <c r="H418" s="197" t="s">
        <v>241</v>
      </c>
    </row>
    <row r="419" spans="1:13" ht="17.5" customHeight="1" x14ac:dyDescent="0.25">
      <c r="A419" s="194" t="s">
        <v>195</v>
      </c>
      <c r="B419" s="194" t="s">
        <v>196</v>
      </c>
      <c r="C419" s="196" t="s">
        <v>1494</v>
      </c>
      <c r="D419" s="196" t="s">
        <v>1495</v>
      </c>
      <c r="E419" s="197" t="s">
        <v>1496</v>
      </c>
      <c r="F419" s="197" t="s">
        <v>861</v>
      </c>
      <c r="G419" s="197" t="str" cm="1">
        <f t="array" ref="G419">_xlfn.IFNA(_xlfn.SWITCH(F419,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"Ship"),H419)</f>
        <v>MO</v>
      </c>
      <c r="H419" s="197" t="s">
        <v>241</v>
      </c>
    </row>
    <row r="420" spans="1:13" ht="17.5" customHeight="1" x14ac:dyDescent="0.25">
      <c r="A420" s="194" t="s">
        <v>235</v>
      </c>
      <c r="B420" s="194" t="s">
        <v>236</v>
      </c>
      <c r="C420" s="196" t="s">
        <v>1497</v>
      </c>
      <c r="D420" s="196" t="s">
        <v>1498</v>
      </c>
      <c r="E420" s="198" t="s">
        <v>1499</v>
      </c>
      <c r="F420" s="197" t="s">
        <v>364</v>
      </c>
      <c r="G420" s="197" t="str" cm="1">
        <f t="array" ref="G420">_xlfn.IFNA(_xlfn.SWITCH(F420,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"Ship"),H420)</f>
        <v>TX</v>
      </c>
      <c r="H420" s="197" t="s">
        <v>241</v>
      </c>
    </row>
    <row r="421" spans="1:13" ht="17.5" customHeight="1" x14ac:dyDescent="0.25">
      <c r="A421" s="194" t="s">
        <v>195</v>
      </c>
      <c r="B421" s="194" t="s">
        <v>196</v>
      </c>
      <c r="C421" s="196" t="s">
        <v>1500</v>
      </c>
      <c r="D421" s="196" t="s">
        <v>1501</v>
      </c>
      <c r="E421" s="198" t="s">
        <v>1502</v>
      </c>
      <c r="F421" s="197" t="s">
        <v>513</v>
      </c>
      <c r="G421" s="197" t="str" cm="1">
        <f t="array" ref="G421">_xlfn.IFNA(_xlfn.SWITCH(F421,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"Ship"),H421)</f>
        <v>OH</v>
      </c>
      <c r="H421" s="197" t="s">
        <v>241</v>
      </c>
    </row>
    <row r="422" spans="1:13" ht="17.5" customHeight="1" x14ac:dyDescent="0.25">
      <c r="A422" s="194" t="s">
        <v>235</v>
      </c>
      <c r="B422" s="194" t="s">
        <v>236</v>
      </c>
      <c r="C422" s="196" t="s">
        <v>1503</v>
      </c>
      <c r="D422" s="196" t="s">
        <v>1504</v>
      </c>
      <c r="E422" s="198" t="s">
        <v>1505</v>
      </c>
      <c r="F422" s="197" t="s">
        <v>568</v>
      </c>
      <c r="G422" s="197" t="str" cm="1">
        <f t="array" ref="G422">_xlfn.IFNA(_xlfn.SWITCH(F422,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"Ship"),H422)</f>
        <v>WA</v>
      </c>
      <c r="H422" s="197" t="s">
        <v>241</v>
      </c>
    </row>
    <row r="423" spans="1:13" ht="17.5" customHeight="1" x14ac:dyDescent="0.25">
      <c r="A423" s="194" t="s">
        <v>195</v>
      </c>
      <c r="B423" s="194" t="s">
        <v>196</v>
      </c>
      <c r="C423" s="196" t="s">
        <v>1506</v>
      </c>
      <c r="D423" s="196" t="s">
        <v>1507</v>
      </c>
      <c r="E423" s="198" t="s">
        <v>1508</v>
      </c>
      <c r="F423" s="197" t="s">
        <v>288</v>
      </c>
      <c r="G423" s="197" t="str" cm="1">
        <f t="array" ref="G423">_xlfn.IFNA(_xlfn.SWITCH(F423,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"Ship"),H423)</f>
        <v>Japan</v>
      </c>
      <c r="H423" s="197" t="s">
        <v>153</v>
      </c>
    </row>
    <row r="424" spans="1:13" ht="17.5" customHeight="1" x14ac:dyDescent="0.25">
      <c r="A424" s="194" t="s">
        <v>195</v>
      </c>
      <c r="B424" s="194" t="s">
        <v>196</v>
      </c>
      <c r="C424" s="196" t="s">
        <v>1509</v>
      </c>
      <c r="D424" s="196" t="s">
        <v>1510</v>
      </c>
      <c r="E424" s="198" t="s">
        <v>1511</v>
      </c>
      <c r="F424" s="197" t="s">
        <v>513</v>
      </c>
      <c r="G424" s="197" t="str" cm="1">
        <f t="array" ref="G424">_xlfn.IFNA(_xlfn.SWITCH(F424, "Alabama", "AL", "Alaska", "AK", "Arizona", "AZ", "Arkansas", "AR", "California", "CA", "Colorado", "CO", "Connecticut", "CT", "Delaware", "DE", "Florida", "FL", "Georgia", "GA", "Hawaii", "HI", "Idaho", "ID", "Illinois", "IL", "Indiana", "IN", "Iowa", "IA", "Kansas", "KS", "Kentucky", "KY", "Louisiana", "LA", "MAINE", "ME", "Maryland", "MD", "Massachusetts", "MA", "Michigan", "MI", "Minnesota", "MN", "Mississippi", "MI", "Missouri", "MO", "Montana", "MT", "Nebraska", "NE", "Nevada", "NV", "New Hampshire", "NH", "New Jersey", "NJ", "New Mexico", "NM", "New York", "NY", "North Carolina","NC", "North Dakota", "ND", "Ohio", "OH", "Oklahoma", "OK", "Oregon", "OR", "Pennsylvania", "PA", "Rhode Island", "RI","South Carolina", "SC", "South Dakota", "SD","Tennessee", "TN", "Texas", "TX", "Utah", "UT", "Vermont", "VT", "Virginia", "VA", "Washington", "WA", "West Virginia", "WV", "Wisconsin", "WI", "Wyoming", "WY", "District of Columbia", "DC", "Expeditionary", "Expeditionary", "Ship", "Ship"),H424)</f>
        <v>OH</v>
      </c>
      <c r="H424" s="197" t="s">
        <v>241</v>
      </c>
    </row>
    <row r="425" spans="1:13" ht="17.5" customHeight="1" x14ac:dyDescent="0.25">
      <c r="A425" s="205"/>
      <c r="B425" s="205"/>
      <c r="C425" s="206"/>
      <c r="D425" s="206" t="str">
        <f>_xlfn.CONCAT(B425:C425)</f>
        <v/>
      </c>
      <c r="E425" s="208"/>
      <c r="F425" s="207"/>
      <c r="G425" s="207"/>
      <c r="H425" s="207"/>
    </row>
    <row r="426" spans="1:13" ht="17.5" customHeight="1" x14ac:dyDescent="0.25">
      <c r="A426" s="205"/>
      <c r="B426" s="205"/>
      <c r="C426" s="206"/>
      <c r="D426" s="206" t="str">
        <f>_xlfn.CONCAT(B426:C426)</f>
        <v/>
      </c>
      <c r="E426" s="208"/>
      <c r="F426" s="207"/>
      <c r="G426" s="207"/>
      <c r="H426" s="207"/>
    </row>
    <row r="427" spans="1:13" ht="17.5" customHeight="1" x14ac:dyDescent="0.25">
      <c r="A427" s="205"/>
      <c r="B427" s="205"/>
      <c r="C427" s="206"/>
      <c r="D427" s="206" t="str">
        <f>_xlfn.CONCAT(B427:C427)</f>
        <v/>
      </c>
      <c r="E427" s="208"/>
      <c r="F427" s="207"/>
      <c r="G427" s="207"/>
      <c r="H427" s="207"/>
      <c r="L427" s="206"/>
      <c r="M427" s="224"/>
    </row>
    <row r="428" spans="1:13" ht="17.5" customHeight="1" x14ac:dyDescent="0.25">
      <c r="A428" s="205"/>
      <c r="B428" s="205"/>
      <c r="C428" s="206"/>
      <c r="D428" s="206" t="str">
        <f>_xlfn.CONCAT(B428:C428)</f>
        <v/>
      </c>
      <c r="E428" s="208"/>
      <c r="F428" s="207"/>
      <c r="G428" s="207"/>
      <c r="H428" s="207"/>
      <c r="L428" s="206"/>
      <c r="M428" s="208"/>
    </row>
    <row r="429" spans="1:13" ht="17.5" customHeight="1" x14ac:dyDescent="0.25">
      <c r="A429" s="205"/>
      <c r="B429" s="205"/>
      <c r="C429" s="206"/>
      <c r="F429" s="207"/>
      <c r="G429" s="207"/>
      <c r="H429" s="207"/>
      <c r="L429" s="206"/>
      <c r="M429" s="208"/>
    </row>
    <row r="430" spans="1:13" ht="17.5" customHeight="1" x14ac:dyDescent="0.25">
      <c r="A430" s="205"/>
      <c r="B430" s="205"/>
      <c r="C430" s="206"/>
      <c r="F430" s="207"/>
      <c r="G430" s="207"/>
      <c r="H430" s="207"/>
      <c r="L430" s="206"/>
      <c r="M430" s="208"/>
    </row>
    <row r="431" spans="1:13" ht="17.5" customHeight="1" x14ac:dyDescent="0.25">
      <c r="A431" s="205"/>
      <c r="B431" s="205"/>
      <c r="C431" s="206"/>
      <c r="F431" s="207"/>
      <c r="G431" s="207"/>
      <c r="H431" s="207"/>
      <c r="L431" s="206"/>
      <c r="M431" s="208"/>
    </row>
    <row r="432" spans="1:13" ht="17.5" customHeight="1" x14ac:dyDescent="0.25">
      <c r="A432" s="205"/>
      <c r="B432" s="205"/>
      <c r="C432" s="206"/>
      <c r="F432" s="207"/>
      <c r="G432" s="207"/>
      <c r="H432" s="207"/>
      <c r="L432" s="206"/>
      <c r="M432" s="208"/>
    </row>
    <row r="433" spans="1:13" ht="17.5" customHeight="1" x14ac:dyDescent="0.25">
      <c r="A433" s="205"/>
      <c r="B433" s="205"/>
      <c r="C433" s="206"/>
      <c r="F433" s="207"/>
      <c r="G433" s="207"/>
      <c r="H433" s="207"/>
      <c r="L433" s="206"/>
      <c r="M433" s="208"/>
    </row>
    <row r="434" spans="1:13" ht="17.5" customHeight="1" x14ac:dyDescent="0.25">
      <c r="A434" s="205"/>
      <c r="B434" s="205"/>
      <c r="C434" s="206"/>
      <c r="F434" s="207"/>
      <c r="G434" s="207"/>
      <c r="H434" s="207"/>
      <c r="L434" s="206"/>
      <c r="M434" s="208"/>
    </row>
    <row r="435" spans="1:13" ht="17.5" customHeight="1" x14ac:dyDescent="0.25">
      <c r="A435" s="205"/>
      <c r="B435" s="205"/>
      <c r="C435" s="206"/>
      <c r="F435" s="207"/>
      <c r="G435" s="207"/>
      <c r="H435" s="207"/>
      <c r="L435" s="206"/>
      <c r="M435" s="208"/>
    </row>
    <row r="436" spans="1:13" ht="17.5" customHeight="1" x14ac:dyDescent="0.25">
      <c r="A436" s="205"/>
      <c r="B436" s="205"/>
      <c r="C436" s="206"/>
      <c r="F436" s="207"/>
      <c r="G436" s="207"/>
      <c r="H436" s="207"/>
      <c r="L436" s="206"/>
      <c r="M436" s="208"/>
    </row>
    <row r="437" spans="1:13" ht="17.5" customHeight="1" x14ac:dyDescent="0.25">
      <c r="A437" s="205"/>
      <c r="B437" s="205"/>
      <c r="C437" s="206"/>
      <c r="F437" s="207"/>
      <c r="G437" s="207"/>
      <c r="H437" s="207"/>
      <c r="L437" s="206"/>
      <c r="M437" s="208"/>
    </row>
    <row r="438" spans="1:13" ht="17.5" customHeight="1" x14ac:dyDescent="0.25">
      <c r="A438" s="205"/>
      <c r="B438" s="205"/>
      <c r="C438" s="206"/>
      <c r="F438" s="207"/>
      <c r="G438" s="207"/>
      <c r="H438" s="207"/>
      <c r="L438" s="206"/>
      <c r="M438" s="208"/>
    </row>
    <row r="439" spans="1:13" ht="17.5" customHeight="1" x14ac:dyDescent="0.25">
      <c r="A439" s="205"/>
      <c r="B439" s="205"/>
      <c r="C439" s="206"/>
      <c r="F439" s="207"/>
      <c r="G439" s="207"/>
      <c r="H439" s="207"/>
      <c r="L439" s="206"/>
      <c r="M439" s="208"/>
    </row>
    <row r="440" spans="1:13" ht="17.5" customHeight="1" x14ac:dyDescent="0.25">
      <c r="A440" s="205"/>
      <c r="B440" s="205"/>
      <c r="C440" s="206"/>
      <c r="F440" s="207"/>
      <c r="G440" s="207"/>
      <c r="H440" s="207"/>
      <c r="L440" s="206"/>
      <c r="M440" s="208"/>
    </row>
    <row r="441" spans="1:13" ht="17.5" customHeight="1" x14ac:dyDescent="0.25">
      <c r="A441" s="205"/>
      <c r="B441" s="205"/>
      <c r="C441" s="206"/>
      <c r="F441" s="207"/>
      <c r="G441" s="207"/>
      <c r="H441" s="207"/>
      <c r="L441" s="206"/>
      <c r="M441" s="208"/>
    </row>
    <row r="442" spans="1:13" ht="17.5" customHeight="1" x14ac:dyDescent="0.25">
      <c r="A442" s="205"/>
      <c r="B442" s="205"/>
      <c r="C442" s="206"/>
      <c r="F442" s="207"/>
      <c r="G442" s="207"/>
      <c r="H442" s="207"/>
      <c r="L442" s="206"/>
      <c r="M442" s="208"/>
    </row>
    <row r="443" spans="1:13" ht="17.5" customHeight="1" x14ac:dyDescent="0.25">
      <c r="A443" s="205"/>
      <c r="B443" s="205"/>
      <c r="C443" s="206"/>
      <c r="F443" s="207"/>
      <c r="G443" s="207"/>
      <c r="H443" s="207"/>
      <c r="L443" s="206"/>
      <c r="M443" s="208"/>
    </row>
    <row r="444" spans="1:13" ht="17.5" customHeight="1" x14ac:dyDescent="0.25">
      <c r="A444" s="205"/>
      <c r="B444" s="205"/>
      <c r="C444" s="206"/>
      <c r="F444" s="207"/>
      <c r="G444" s="207"/>
      <c r="H444" s="207"/>
      <c r="L444" s="206"/>
      <c r="M444" s="224"/>
    </row>
    <row r="445" spans="1:13" ht="17.5" customHeight="1" x14ac:dyDescent="0.25">
      <c r="A445" s="205"/>
      <c r="B445" s="205"/>
      <c r="C445" s="206"/>
      <c r="F445" s="207"/>
      <c r="G445" s="207"/>
      <c r="H445" s="207"/>
      <c r="L445" s="206"/>
      <c r="M445" s="208"/>
    </row>
    <row r="446" spans="1:13" ht="17.5" customHeight="1" x14ac:dyDescent="0.25">
      <c r="A446" s="205"/>
      <c r="B446" s="205"/>
      <c r="C446" s="206"/>
      <c r="F446" s="207"/>
      <c r="G446" s="207"/>
      <c r="H446" s="207"/>
      <c r="L446" s="206"/>
      <c r="M446" s="208"/>
    </row>
    <row r="447" spans="1:13" ht="17.5" customHeight="1" x14ac:dyDescent="0.25">
      <c r="A447" s="205"/>
      <c r="B447" s="205"/>
      <c r="C447" s="206"/>
      <c r="F447" s="207"/>
      <c r="G447" s="207"/>
      <c r="H447" s="207"/>
      <c r="L447" s="206"/>
      <c r="M447" s="208"/>
    </row>
    <row r="448" spans="1:13" ht="17.5" customHeight="1" x14ac:dyDescent="0.25">
      <c r="A448" s="205"/>
      <c r="B448" s="205"/>
      <c r="C448" s="206"/>
      <c r="F448" s="207"/>
      <c r="G448" s="207"/>
      <c r="H448" s="207"/>
      <c r="L448" s="206"/>
      <c r="M448" s="208"/>
    </row>
    <row r="449" spans="1:13" ht="17.5" customHeight="1" x14ac:dyDescent="0.25">
      <c r="A449" s="205"/>
      <c r="B449" s="205"/>
      <c r="C449" s="206"/>
      <c r="F449" s="207"/>
      <c r="G449" s="207"/>
      <c r="H449" s="207"/>
      <c r="L449" s="206"/>
      <c r="M449" s="208"/>
    </row>
    <row r="450" spans="1:13" ht="17.5" customHeight="1" x14ac:dyDescent="0.25">
      <c r="A450" s="205"/>
      <c r="B450" s="205"/>
      <c r="C450" s="206"/>
      <c r="F450" s="207"/>
      <c r="G450" s="207"/>
      <c r="H450" s="207"/>
      <c r="L450" s="206"/>
      <c r="M450" s="208"/>
    </row>
    <row r="451" spans="1:13" ht="17.5" customHeight="1" x14ac:dyDescent="0.25">
      <c r="A451" s="205"/>
      <c r="B451" s="205"/>
      <c r="C451" s="206"/>
      <c r="F451" s="207"/>
      <c r="G451" s="207"/>
      <c r="H451" s="207"/>
      <c r="L451" s="206"/>
      <c r="M451" s="208"/>
    </row>
    <row r="452" spans="1:13" ht="17.5" customHeight="1" x14ac:dyDescent="0.25">
      <c r="A452" s="205"/>
      <c r="B452" s="205"/>
      <c r="C452" s="206"/>
      <c r="F452" s="207"/>
      <c r="G452" s="207"/>
      <c r="H452" s="207"/>
      <c r="L452" s="206"/>
      <c r="M452" s="208"/>
    </row>
    <row r="453" spans="1:13" ht="17.5" customHeight="1" x14ac:dyDescent="0.25">
      <c r="A453" s="205"/>
      <c r="B453" s="205"/>
      <c r="C453" s="206"/>
      <c r="F453" s="209"/>
      <c r="G453" s="207"/>
      <c r="H453" s="207"/>
      <c r="L453" s="206"/>
      <c r="M453" s="208"/>
    </row>
    <row r="454" spans="1:13" ht="17.5" customHeight="1" x14ac:dyDescent="0.25">
      <c r="A454" s="205"/>
      <c r="B454" s="205"/>
      <c r="C454" s="206"/>
      <c r="F454" s="207"/>
      <c r="G454" s="207"/>
      <c r="H454" s="207"/>
      <c r="L454" s="206"/>
      <c r="M454" s="208"/>
    </row>
    <row r="455" spans="1:13" ht="17.5" customHeight="1" x14ac:dyDescent="0.25">
      <c r="A455" s="205"/>
      <c r="B455" s="205"/>
      <c r="C455" s="206"/>
      <c r="F455" s="207"/>
      <c r="G455" s="207"/>
      <c r="H455" s="207"/>
      <c r="L455" s="206"/>
      <c r="M455" s="208"/>
    </row>
    <row r="456" spans="1:13" ht="17.5" customHeight="1" x14ac:dyDescent="0.25">
      <c r="A456" s="205"/>
      <c r="B456" s="205"/>
      <c r="C456" s="206"/>
      <c r="F456" s="207"/>
      <c r="G456" s="207"/>
      <c r="H456" s="207"/>
      <c r="L456" s="206"/>
      <c r="M456" s="208"/>
    </row>
    <row r="457" spans="1:13" ht="17.5" customHeight="1" x14ac:dyDescent="0.25">
      <c r="A457" s="205"/>
      <c r="B457" s="205"/>
      <c r="C457" s="206"/>
      <c r="F457" s="207"/>
      <c r="G457" s="207"/>
      <c r="H457" s="207"/>
      <c r="L457" s="206"/>
      <c r="M457" s="208"/>
    </row>
    <row r="458" spans="1:13" ht="17.5" customHeight="1" x14ac:dyDescent="0.25">
      <c r="A458" s="205"/>
      <c r="B458" s="205"/>
      <c r="C458" s="206"/>
      <c r="F458" s="207"/>
      <c r="G458" s="207"/>
      <c r="H458" s="207"/>
      <c r="L458" s="206"/>
      <c r="M458" s="208"/>
    </row>
    <row r="459" spans="1:13" ht="17.5" customHeight="1" x14ac:dyDescent="0.25">
      <c r="A459" s="205"/>
      <c r="B459" s="205"/>
      <c r="C459" s="206"/>
      <c r="F459" s="207"/>
      <c r="G459" s="207"/>
      <c r="H459" s="207"/>
    </row>
    <row r="460" spans="1:13" ht="17.5" customHeight="1" x14ac:dyDescent="0.25">
      <c r="A460" s="205"/>
      <c r="B460" s="205"/>
      <c r="C460" s="206"/>
      <c r="F460" s="207"/>
      <c r="G460" s="207"/>
      <c r="H460" s="207"/>
    </row>
    <row r="461" spans="1:13" ht="17.5" customHeight="1" x14ac:dyDescent="0.25">
      <c r="A461" s="205"/>
      <c r="B461" s="205"/>
      <c r="C461" s="206"/>
      <c r="D461" s="206" t="str">
        <f>_xlfn.CONCAT(B461:C461)</f>
        <v/>
      </c>
      <c r="E461" s="207"/>
      <c r="F461" s="207"/>
      <c r="G461" s="207"/>
      <c r="H461" s="207"/>
    </row>
    <row r="462" spans="1:13" ht="17.5" customHeight="1" x14ac:dyDescent="0.25">
      <c r="A462" s="205"/>
      <c r="B462" s="205"/>
      <c r="C462" s="206"/>
      <c r="D462" s="206" t="str">
        <f>_xlfn.CONCAT(B462:C462)</f>
        <v/>
      </c>
      <c r="E462" s="207"/>
      <c r="F462" s="207"/>
      <c r="G462" s="207"/>
      <c r="H462" s="207"/>
    </row>
    <row r="463" spans="1:13" ht="17.5" customHeight="1" x14ac:dyDescent="0.25"/>
    <row r="464" spans="1:13" ht="17.5" customHeight="1" x14ac:dyDescent="0.25"/>
    <row r="465" ht="17.5" customHeight="1" x14ac:dyDescent="0.25"/>
    <row r="466" ht="17.5" customHeight="1" x14ac:dyDescent="0.25"/>
    <row r="467" ht="17.5" customHeight="1" x14ac:dyDescent="0.25"/>
    <row r="468" ht="17.5" customHeight="1" x14ac:dyDescent="0.25"/>
    <row r="469" ht="17.5" customHeight="1" x14ac:dyDescent="0.25"/>
    <row r="470" ht="17.5" customHeight="1" x14ac:dyDescent="0.25"/>
    <row r="471" ht="17.5" customHeight="1" x14ac:dyDescent="0.25"/>
    <row r="472" ht="17.5" customHeight="1" x14ac:dyDescent="0.25"/>
    <row r="473" ht="17.5" customHeight="1" x14ac:dyDescent="0.25"/>
    <row r="474" ht="17.5" customHeight="1" x14ac:dyDescent="0.25"/>
    <row r="475" ht="17.5" customHeight="1" x14ac:dyDescent="0.25"/>
    <row r="476" ht="17.5" customHeight="1" x14ac:dyDescent="0.25"/>
    <row r="477" ht="17.5" customHeight="1" x14ac:dyDescent="0.25"/>
    <row r="478" ht="17.5" customHeight="1" x14ac:dyDescent="0.25"/>
    <row r="479" ht="17.5" customHeight="1" x14ac:dyDescent="0.25"/>
    <row r="480" ht="17.5" customHeight="1" x14ac:dyDescent="0.25"/>
    <row r="481" spans="1:8" ht="17.5" customHeight="1" x14ac:dyDescent="0.25"/>
    <row r="482" spans="1:8" ht="17.5" customHeight="1" x14ac:dyDescent="0.25"/>
    <row r="483" spans="1:8" ht="17.5" customHeight="1" x14ac:dyDescent="0.25"/>
    <row r="484" spans="1:8" ht="17.5" customHeight="1" x14ac:dyDescent="0.25"/>
    <row r="485" spans="1:8" ht="17.5" customHeight="1" x14ac:dyDescent="0.25"/>
    <row r="486" spans="1:8" ht="17.5" customHeight="1" x14ac:dyDescent="0.25"/>
    <row r="487" spans="1:8" ht="17.5" customHeight="1" x14ac:dyDescent="0.25"/>
    <row r="488" spans="1:8" ht="17.5" customHeight="1" x14ac:dyDescent="0.25"/>
    <row r="489" spans="1:8" ht="17.5" customHeight="1" x14ac:dyDescent="0.25">
      <c r="A489" s="18"/>
      <c r="B489" s="18"/>
      <c r="C489" s="19"/>
      <c r="D489" s="19"/>
      <c r="E489" s="19"/>
      <c r="F489" s="19"/>
      <c r="G489" s="19"/>
      <c r="H489" s="19"/>
    </row>
    <row r="490" spans="1:8" ht="17.5" customHeight="1" x14ac:dyDescent="0.25">
      <c r="A490" s="18"/>
      <c r="B490" s="18"/>
      <c r="C490" s="19"/>
      <c r="D490" s="19"/>
      <c r="E490" s="19"/>
      <c r="F490" s="19"/>
      <c r="G490" s="19"/>
      <c r="H490" s="19"/>
    </row>
  </sheetData>
  <autoFilter ref="A2:H462" xr:uid="{00000000-0001-0000-0000-000000000000}">
    <sortState xmlns:xlrd2="http://schemas.microsoft.com/office/spreadsheetml/2017/richdata2" ref="A3:H462">
      <sortCondition ref="E2:E462"/>
    </sortState>
  </autoFilter>
  <conditionalFormatting sqref="K426:K847 L459:L885 L426">
    <cfRule type="duplicateValues" dxfId="5" priority="2"/>
  </conditionalFormatting>
  <conditionalFormatting sqref="M428:M442 F430:F447">
    <cfRule type="duplicateValues" dxfId="4" priority="1"/>
  </conditionalFormatting>
  <printOptions horizontalCentered="1"/>
  <pageMargins left="0.2" right="0.2" top="0.5" bottom="0.75" header="0.5" footer="0.5"/>
  <pageSetup scale="75" fitToWidth="0" fitToHeight="0" orientation="portrait" r:id="rId1"/>
  <headerFooter alignWithMargins="0">
    <oddFooter xml:space="preserve">&amp;R </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X60"/>
  <sheetViews>
    <sheetView zoomScaleNormal="100" workbookViewId="0"/>
  </sheetViews>
  <sheetFormatPr defaultRowHeight="12.5" x14ac:dyDescent="0.25"/>
  <cols>
    <col min="1" max="1" width="26.453125" bestFit="1" customWidth="1"/>
    <col min="2" max="2" width="18.54296875" customWidth="1"/>
    <col min="3" max="3" width="48.81640625" customWidth="1"/>
    <col min="4" max="4" width="29.26953125" bestFit="1" customWidth="1"/>
    <col min="5" max="5" width="14.1796875" customWidth="1"/>
    <col min="6" max="6" width="35.7265625" customWidth="1"/>
    <col min="7" max="7" width="24.1796875" bestFit="1" customWidth="1"/>
    <col min="8" max="8" width="19.453125" bestFit="1" customWidth="1"/>
    <col min="9" max="9" width="13.453125" bestFit="1" customWidth="1"/>
    <col min="10" max="10" width="19.453125" bestFit="1" customWidth="1"/>
    <col min="11" max="11" width="21.1796875" bestFit="1" customWidth="1"/>
    <col min="12" max="12" width="14.453125" bestFit="1" customWidth="1"/>
    <col min="13" max="13" width="17.54296875" bestFit="1" customWidth="1"/>
    <col min="14" max="14" width="13.1796875" bestFit="1" customWidth="1"/>
    <col min="15" max="15" width="10.1796875" bestFit="1" customWidth="1"/>
    <col min="16" max="16" width="15.54296875" bestFit="1" customWidth="1"/>
    <col min="17" max="17" width="15.81640625" bestFit="1" customWidth="1"/>
    <col min="18" max="18" width="23.453125" bestFit="1" customWidth="1"/>
    <col min="19" max="19" width="15.54296875" bestFit="1" customWidth="1"/>
    <col min="20" max="20" width="15.81640625" bestFit="1" customWidth="1"/>
    <col min="21" max="21" width="21.453125" bestFit="1" customWidth="1"/>
    <col min="22" max="22" width="13.81640625" bestFit="1" customWidth="1"/>
    <col min="23" max="23" width="20.1796875" bestFit="1" customWidth="1"/>
    <col min="24" max="24" width="18.54296875" bestFit="1" customWidth="1"/>
  </cols>
  <sheetData>
    <row r="1" spans="1:24" ht="17.5" x14ac:dyDescent="0.35">
      <c r="A1" s="2" t="s">
        <v>1758</v>
      </c>
      <c r="B1" s="2"/>
      <c r="C1" s="2"/>
      <c r="D1" s="2"/>
      <c r="E1" s="2"/>
      <c r="F1" s="2"/>
      <c r="G1" s="2"/>
      <c r="H1" s="2"/>
      <c r="I1" s="2"/>
      <c r="J1" s="2"/>
      <c r="K1" s="272"/>
      <c r="L1" s="272"/>
      <c r="M1" s="272"/>
      <c r="N1" s="2"/>
      <c r="O1" s="2"/>
      <c r="P1" s="2"/>
      <c r="Q1" s="2"/>
      <c r="R1" s="2"/>
      <c r="S1" s="2"/>
      <c r="T1" s="2"/>
      <c r="U1" s="2"/>
      <c r="V1" s="2"/>
      <c r="W1" s="2"/>
      <c r="X1" s="2"/>
    </row>
    <row r="2" spans="1:24" ht="17.5" x14ac:dyDescent="0.35">
      <c r="A2" s="2" t="s">
        <v>1512</v>
      </c>
      <c r="B2" s="2"/>
      <c r="C2" s="2"/>
      <c r="D2" s="2"/>
      <c r="E2" s="2"/>
      <c r="F2" s="2"/>
      <c r="G2" s="2"/>
      <c r="H2" s="2"/>
      <c r="I2" s="2"/>
      <c r="J2" s="2"/>
      <c r="K2" s="2"/>
      <c r="L2" s="2"/>
      <c r="M2" s="2"/>
      <c r="N2" s="2"/>
      <c r="O2" s="2"/>
      <c r="P2" s="2"/>
      <c r="Q2" s="2"/>
      <c r="R2" s="2"/>
      <c r="S2" s="2"/>
      <c r="T2" s="2"/>
      <c r="U2" s="2"/>
      <c r="V2" s="2"/>
      <c r="W2" s="2"/>
      <c r="X2" s="2"/>
    </row>
    <row r="3" spans="1:24" ht="17.5" x14ac:dyDescent="0.35">
      <c r="A3" s="1" t="s">
        <v>1771</v>
      </c>
      <c r="B3" s="1"/>
      <c r="C3" s="1"/>
      <c r="D3" s="1"/>
      <c r="E3" s="1"/>
      <c r="F3" s="1"/>
      <c r="G3" s="1"/>
      <c r="H3" s="1"/>
      <c r="I3" s="1"/>
      <c r="J3" s="1"/>
      <c r="K3" s="1"/>
      <c r="L3" s="1"/>
      <c r="M3" s="1"/>
      <c r="N3" s="1"/>
      <c r="O3" s="1"/>
      <c r="P3" s="1"/>
      <c r="Q3" s="1"/>
      <c r="R3" s="1"/>
      <c r="S3" s="1"/>
      <c r="T3" s="1"/>
      <c r="U3" s="1"/>
      <c r="V3" s="1"/>
      <c r="W3" s="1"/>
      <c r="X3" s="1"/>
    </row>
    <row r="4" spans="1:24" ht="17.5" x14ac:dyDescent="0.35">
      <c r="A4" s="214"/>
      <c r="B4" s="215" t="s">
        <v>1513</v>
      </c>
      <c r="C4" s="215"/>
      <c r="D4" s="216"/>
      <c r="E4" s="216"/>
      <c r="F4" s="216"/>
      <c r="G4" s="216"/>
      <c r="H4" s="216"/>
      <c r="I4" s="216"/>
      <c r="J4" s="216"/>
      <c r="K4" s="216"/>
      <c r="L4" s="216"/>
      <c r="M4" s="216"/>
      <c r="N4" s="216"/>
      <c r="O4" s="216"/>
      <c r="P4" s="216"/>
      <c r="Q4" s="216"/>
      <c r="R4" s="216"/>
      <c r="S4" s="216"/>
      <c r="T4" s="216"/>
      <c r="U4" s="216"/>
      <c r="V4" s="216"/>
      <c r="W4" s="216"/>
      <c r="X4" s="217"/>
    </row>
    <row r="5" spans="1:24" ht="15" x14ac:dyDescent="0.3">
      <c r="A5" s="218" t="s">
        <v>1514</v>
      </c>
      <c r="B5" s="300" t="s">
        <v>1515</v>
      </c>
      <c r="C5" s="300"/>
      <c r="D5" s="301"/>
      <c r="E5" s="301"/>
      <c r="F5" s="301"/>
      <c r="G5" s="301"/>
      <c r="H5" s="301"/>
      <c r="I5" s="301"/>
      <c r="J5" s="301"/>
      <c r="K5" s="301"/>
      <c r="L5" s="301"/>
      <c r="M5" s="301"/>
      <c r="N5" s="301"/>
      <c r="O5" s="301"/>
      <c r="P5" s="301"/>
      <c r="Q5" s="301"/>
      <c r="R5" s="301"/>
      <c r="S5" s="301"/>
      <c r="T5" s="301"/>
      <c r="U5" s="301"/>
      <c r="V5" s="301"/>
      <c r="W5" s="301"/>
      <c r="X5" s="219"/>
    </row>
    <row r="6" spans="1:24" ht="15" x14ac:dyDescent="0.3">
      <c r="A6" s="218"/>
      <c r="B6" s="300" t="s">
        <v>1516</v>
      </c>
      <c r="C6" s="300"/>
      <c r="D6" s="301"/>
      <c r="E6" s="301"/>
      <c r="F6" s="301"/>
      <c r="G6" s="301"/>
      <c r="H6" s="301"/>
      <c r="I6" s="301"/>
      <c r="J6" s="301"/>
      <c r="K6" s="301"/>
      <c r="L6" s="301"/>
      <c r="M6" s="301"/>
      <c r="N6" s="301"/>
      <c r="O6" s="301"/>
      <c r="P6" s="301"/>
      <c r="Q6" s="301"/>
      <c r="R6" s="301"/>
      <c r="S6" s="301"/>
      <c r="T6" s="301"/>
      <c r="U6" s="301"/>
      <c r="V6" s="301"/>
      <c r="W6" s="301"/>
      <c r="X6" s="219"/>
    </row>
    <row r="7" spans="1:24" ht="15" x14ac:dyDescent="0.3">
      <c r="A7" s="218"/>
      <c r="B7" s="300" t="s">
        <v>1517</v>
      </c>
      <c r="C7" s="300"/>
      <c r="D7" s="301"/>
      <c r="E7" s="301"/>
      <c r="F7" s="301"/>
      <c r="G7" s="301"/>
      <c r="H7" s="301"/>
      <c r="I7" s="301"/>
      <c r="J7" s="301"/>
      <c r="K7" s="301"/>
      <c r="L7" s="301"/>
      <c r="M7" s="301"/>
      <c r="N7" s="301"/>
      <c r="O7" s="301"/>
      <c r="P7" s="301"/>
      <c r="Q7" s="301"/>
      <c r="R7" s="301"/>
      <c r="S7" s="301"/>
      <c r="T7" s="301"/>
      <c r="U7" s="301"/>
      <c r="V7" s="301"/>
      <c r="W7" s="301"/>
      <c r="X7" s="219"/>
    </row>
    <row r="8" spans="1:24" ht="15" x14ac:dyDescent="0.3">
      <c r="A8" s="218" t="s">
        <v>1518</v>
      </c>
      <c r="B8" s="300" t="s">
        <v>1519</v>
      </c>
      <c r="C8" s="300"/>
      <c r="D8" s="301"/>
      <c r="E8" s="301"/>
      <c r="F8" s="301"/>
      <c r="G8" s="301"/>
      <c r="H8" s="301"/>
      <c r="I8" s="301"/>
      <c r="J8" s="301"/>
      <c r="K8" s="301"/>
      <c r="L8" s="301"/>
      <c r="M8" s="301"/>
      <c r="N8" s="301"/>
      <c r="O8" s="301"/>
      <c r="P8" s="301"/>
      <c r="Q8" s="301"/>
      <c r="R8" s="301"/>
      <c r="S8" s="301"/>
      <c r="T8" s="301"/>
      <c r="U8" s="301"/>
      <c r="V8" s="301"/>
      <c r="W8" s="301"/>
      <c r="X8" s="219"/>
    </row>
    <row r="9" spans="1:24" ht="15" x14ac:dyDescent="0.3">
      <c r="A9" s="218" t="s">
        <v>1520</v>
      </c>
      <c r="B9" s="300" t="s">
        <v>1521</v>
      </c>
      <c r="C9" s="300"/>
      <c r="D9" s="301"/>
      <c r="E9" s="301"/>
      <c r="F9" s="301"/>
      <c r="G9" s="301"/>
      <c r="H9" s="301"/>
      <c r="I9" s="301"/>
      <c r="J9" s="301"/>
      <c r="K9" s="301"/>
      <c r="L9" s="301"/>
      <c r="M9" s="301"/>
      <c r="N9" s="301"/>
      <c r="O9" s="301"/>
      <c r="P9" s="301"/>
      <c r="Q9" s="301"/>
      <c r="R9" s="301"/>
      <c r="S9" s="301"/>
      <c r="T9" s="301"/>
      <c r="U9" s="301"/>
      <c r="V9" s="301"/>
      <c r="W9" s="301"/>
      <c r="X9" s="219"/>
    </row>
    <row r="10" spans="1:24" ht="15" x14ac:dyDescent="0.3">
      <c r="A10" s="218" t="s">
        <v>1522</v>
      </c>
      <c r="B10" s="300" t="s">
        <v>1793</v>
      </c>
      <c r="C10" s="300"/>
      <c r="D10" s="301"/>
      <c r="E10" s="301"/>
      <c r="F10" s="301"/>
      <c r="G10" s="301"/>
      <c r="H10" s="301"/>
      <c r="I10" s="301"/>
      <c r="J10" s="301"/>
      <c r="K10" s="301"/>
      <c r="L10" s="301"/>
      <c r="M10" s="301"/>
      <c r="N10" s="301"/>
      <c r="O10" s="301"/>
      <c r="P10" s="301"/>
      <c r="Q10" s="301"/>
      <c r="R10" s="301"/>
      <c r="S10" s="301"/>
      <c r="T10" s="301"/>
      <c r="U10" s="301"/>
      <c r="V10" s="301"/>
      <c r="W10" s="301"/>
      <c r="X10" s="219"/>
    </row>
    <row r="11" spans="1:24" ht="15" x14ac:dyDescent="0.3">
      <c r="A11" s="218" t="s">
        <v>1523</v>
      </c>
      <c r="B11" s="300" t="s">
        <v>1794</v>
      </c>
      <c r="C11" s="300"/>
      <c r="D11" s="301"/>
      <c r="E11" s="301"/>
      <c r="F11" s="301"/>
      <c r="G11" s="301"/>
      <c r="H11" s="301"/>
      <c r="I11" s="301"/>
      <c r="J11" s="301"/>
      <c r="K11" s="301"/>
      <c r="L11" s="301"/>
      <c r="M11" s="301"/>
      <c r="N11" s="301"/>
      <c r="O11" s="301"/>
      <c r="P11" s="301"/>
      <c r="Q11" s="301"/>
      <c r="R11" s="301"/>
      <c r="S11" s="301"/>
      <c r="T11" s="301"/>
      <c r="U11" s="301"/>
      <c r="V11" s="301"/>
      <c r="W11" s="301"/>
      <c r="X11" s="219"/>
    </row>
    <row r="12" spans="1:24" ht="81.75" customHeight="1" x14ac:dyDescent="0.35">
      <c r="A12" s="302" t="s">
        <v>1773</v>
      </c>
      <c r="B12" s="303" t="s">
        <v>0</v>
      </c>
      <c r="C12" s="304" t="s">
        <v>1524</v>
      </c>
      <c r="D12" s="356" t="s">
        <v>1525</v>
      </c>
      <c r="E12" s="356" t="s">
        <v>1526</v>
      </c>
      <c r="F12" s="303" t="s">
        <v>1527</v>
      </c>
      <c r="G12" s="303" t="s">
        <v>1528</v>
      </c>
      <c r="H12" s="303" t="s">
        <v>1798</v>
      </c>
      <c r="I12" s="303" t="s">
        <v>1529</v>
      </c>
      <c r="J12" s="303" t="s">
        <v>1</v>
      </c>
      <c r="K12" s="303" t="s">
        <v>1530</v>
      </c>
      <c r="L12" s="303" t="s">
        <v>1810</v>
      </c>
      <c r="M12" s="303" t="s">
        <v>1531</v>
      </c>
      <c r="N12" s="303" t="s">
        <v>1532</v>
      </c>
      <c r="O12" s="303" t="s">
        <v>1533</v>
      </c>
      <c r="P12" s="303" t="s">
        <v>1534</v>
      </c>
      <c r="Q12" s="303" t="s">
        <v>1715</v>
      </c>
      <c r="R12" s="303" t="s">
        <v>1716</v>
      </c>
      <c r="S12" s="303" t="s">
        <v>3</v>
      </c>
      <c r="T12" s="303" t="s">
        <v>4</v>
      </c>
      <c r="U12" s="303" t="s">
        <v>1535</v>
      </c>
      <c r="V12" s="303" t="s">
        <v>1536</v>
      </c>
      <c r="W12" s="303" t="s">
        <v>1537</v>
      </c>
      <c r="X12" s="305" t="s">
        <v>1538</v>
      </c>
    </row>
    <row r="13" spans="1:24" x14ac:dyDescent="0.25">
      <c r="C13" s="32"/>
      <c r="D13" s="377" t="str">
        <f>IFERROR((INDEX('(0) NAFSGL Installation List'!$D$3:$F$424, MATCH('(1) Major Const Proj Sum Data'!C13,'(0) NAFSGL Installation List'!$E$3:$E$424,0), 1)), " ")</f>
        <v xml:space="preserve"> </v>
      </c>
      <c r="E13" s="378" t="str">
        <f>IFERROR(
  IF(
    INDEX('(0) NAFSGL Installation List'!$F$3:$F$424,
          MATCH('(1) Major Const Proj Sum Data'!$D13,'(0) NAFSGL Installation List'!$D$3:$D$424,0)
    )="OCONUS",
    INDEX('(0) NAFSGL Installation List'!$G$3:$G$424,
          MATCH('(1) Major Const Proj Sum Data'!$D13,'(0) NAFSGL Installation List'!$D$3:$D$424,0)
    ),
    IF(
      INDEX('(0) NAFSGL Installation List'!$F$3:$F$424,
            MATCH('(1) Major Const Proj Sum Data'!$D13,'(0) NAFSGL Installation List'!$D$3:$D$424,0)
      )="Expeditionary",
      IF(
        INDEX('(0) NAFSGL Installation List'!$H$3:$H$424,
              MATCH('(1) Major Const Proj Sum Data'!$D13,'(0) NAFSGL Installation List'!$D$3:$D$424,0)
        )="Not Applicable",
        INDEX('(0) NAFSGL Installation List'!$F$3:$F$424,
              MATCH('(1) Major Const Proj Sum Data'!$D13,'(0) NAFSGL Installation List'!$D$3:$D$424,0)
        ),
        INDEX('(0) NAFSGL Installation List'!$H$3:$H$424,
              MATCH('(1) Major Const Proj Sum Data'!$D13,'(0) NAFSGL Installation List'!$D$3:$D$424,0)
        )
      ),
      INDEX('(0) NAFSGL Installation List'!$F$3:$F$424,
            MATCH('(1) Major Const Proj Sum Data'!$D13,'(0) NAFSGL Installation List'!$D$3:$D$424,0)
      )
    )
  ),
"")</f>
        <v/>
      </c>
      <c r="F13" s="32"/>
      <c r="G13" s="32"/>
      <c r="H13" s="246"/>
      <c r="I13" s="247"/>
      <c r="J13" s="248"/>
      <c r="K13" s="347"/>
      <c r="L13" s="347"/>
      <c r="M13" s="249"/>
      <c r="N13" s="348"/>
      <c r="O13" s="249"/>
      <c r="P13" s="252"/>
      <c r="Q13" s="250"/>
      <c r="R13" s="250"/>
      <c r="S13" s="245"/>
      <c r="T13" s="245"/>
      <c r="U13" s="245"/>
      <c r="V13" s="31"/>
      <c r="W13" s="251"/>
      <c r="X13" s="251"/>
    </row>
    <row r="14" spans="1:24" x14ac:dyDescent="0.25">
      <c r="C14" s="32"/>
      <c r="D14" s="379" t="str">
        <f>IFERROR((INDEX('(0) NAFSGL Installation List'!$D$3:$F$424, MATCH('(1) Major Const Proj Sum Data'!C14,'(0) NAFSGL Installation List'!$E$3:$E$424,0), 1)), " ")</f>
        <v xml:space="preserve"> </v>
      </c>
      <c r="E14" s="380" t="str">
        <f>IFERROR(
  IF(
    INDEX('(0) NAFSGL Installation List'!$F$3:$F$424,
          MATCH('(1) Major Const Proj Sum Data'!$D14,'(0) NAFSGL Installation List'!$D$3:$D$424,0)
    )="OCONUS",
    INDEX('(0) NAFSGL Installation List'!$G$3:$G$424,
          MATCH('(1) Major Const Proj Sum Data'!$D14,'(0) NAFSGL Installation List'!$D$3:$D$424,0)
    ),
    IF(
      INDEX('(0) NAFSGL Installation List'!$F$3:$F$424,
            MATCH('(1) Major Const Proj Sum Data'!$D14,'(0) NAFSGL Installation List'!$D$3:$D$424,0)
      )="Expeditionary",
      IF(
        INDEX('(0) NAFSGL Installation List'!$H$3:$H$424,
              MATCH('(1) Major Const Proj Sum Data'!$D14,'(0) NAFSGL Installation List'!$D$3:$D$424,0)
        )="Not Applicable",
        INDEX('(0) NAFSGL Installation List'!$F$3:$F$424,
              MATCH('(1) Major Const Proj Sum Data'!$D14,'(0) NAFSGL Installation List'!$D$3:$D$424,0)
        ),
        INDEX('(0) NAFSGL Installation List'!$H$3:$H$424,
              MATCH('(1) Major Const Proj Sum Data'!$D14,'(0) NAFSGL Installation List'!$D$3:$D$424,0)
        )
      ),
      INDEX('(0) NAFSGL Installation List'!$F$3:$F$424,
            MATCH('(1) Major Const Proj Sum Data'!$D14,'(0) NAFSGL Installation List'!$D$3:$D$424,0)
      )
    )
  ),
"")</f>
        <v/>
      </c>
      <c r="F14" s="32"/>
      <c r="G14" s="32"/>
      <c r="H14" s="246"/>
      <c r="I14" s="247"/>
      <c r="J14" s="248"/>
      <c r="K14" s="347"/>
      <c r="L14" s="347"/>
      <c r="M14" s="249"/>
      <c r="N14" s="348"/>
      <c r="O14" s="249"/>
      <c r="P14" s="252"/>
      <c r="Q14" s="250"/>
      <c r="R14" s="250"/>
      <c r="S14" s="245"/>
      <c r="T14" s="245"/>
      <c r="U14" s="245"/>
      <c r="V14" s="31"/>
      <c r="W14" s="251"/>
      <c r="X14" s="251"/>
    </row>
    <row r="15" spans="1:24" x14ac:dyDescent="0.25">
      <c r="C15" s="32"/>
      <c r="D15" s="380" t="str">
        <f>IFERROR((INDEX('(0) NAFSGL Installation List'!$D$3:$F$424, MATCH('(1) Major Const Proj Sum Data'!C15,'(0) NAFSGL Installation List'!$E$3:$E$424,0), 1)), " ")</f>
        <v xml:space="preserve"> </v>
      </c>
      <c r="E15" s="380" t="str">
        <f>IFERROR(
  IF(
    INDEX('(0) NAFSGL Installation List'!$F$3:$F$424,
          MATCH('(1) Major Const Proj Sum Data'!$D15,'(0) NAFSGL Installation List'!$D$3:$D$424,0)
    )="OCONUS",
    INDEX('(0) NAFSGL Installation List'!$G$3:$G$424,
          MATCH('(1) Major Const Proj Sum Data'!$D15,'(0) NAFSGL Installation List'!$D$3:$D$424,0)
    ),
    IF(
      INDEX('(0) NAFSGL Installation List'!$F$3:$F$424,
            MATCH('(1) Major Const Proj Sum Data'!$D15,'(0) NAFSGL Installation List'!$D$3:$D$424,0)
      )="Expeditionary",
      IF(
        INDEX('(0) NAFSGL Installation List'!$H$3:$H$424,
              MATCH('(1) Major Const Proj Sum Data'!$D15,'(0) NAFSGL Installation List'!$D$3:$D$424,0)
        )="Not Applicable",
        INDEX('(0) NAFSGL Installation List'!$F$3:$F$424,
              MATCH('(1) Major Const Proj Sum Data'!$D15,'(0) NAFSGL Installation List'!$D$3:$D$424,0)
        ),
        INDEX('(0) NAFSGL Installation List'!$H$3:$H$424,
              MATCH('(1) Major Const Proj Sum Data'!$D15,'(0) NAFSGL Installation List'!$D$3:$D$424,0)
        )
      ),
      INDEX('(0) NAFSGL Installation List'!$F$3:$F$424,
            MATCH('(1) Major Const Proj Sum Data'!$D15,'(0) NAFSGL Installation List'!$D$3:$D$424,0)
      )
    )
  ),
"")</f>
        <v/>
      </c>
      <c r="F15" s="32"/>
      <c r="G15" s="32"/>
      <c r="H15" s="246"/>
      <c r="I15" s="247"/>
      <c r="J15" s="248"/>
      <c r="K15" s="347"/>
      <c r="L15" s="347"/>
      <c r="M15" s="249"/>
      <c r="N15" s="348"/>
      <c r="O15" s="249"/>
      <c r="P15" s="252"/>
      <c r="Q15" s="250"/>
      <c r="R15" s="250"/>
      <c r="S15" s="248"/>
      <c r="T15" s="245"/>
      <c r="U15" s="245"/>
      <c r="V15" s="31"/>
      <c r="W15" s="251"/>
      <c r="X15" s="251"/>
    </row>
    <row r="16" spans="1:24" ht="15" customHeight="1" x14ac:dyDescent="0.25">
      <c r="C16" s="32"/>
      <c r="D16" s="380" t="str">
        <f>IFERROR((INDEX('(0) NAFSGL Installation List'!$D$3:$F$424, MATCH('(1) Major Const Proj Sum Data'!C16,'(0) NAFSGL Installation List'!$E$3:$E$424,0), 1)), " ")</f>
        <v xml:space="preserve"> </v>
      </c>
      <c r="E16" s="380" t="str">
        <f>IFERROR(
  IF(
    INDEX('(0) NAFSGL Installation List'!$F$3:$F$424,
          MATCH('(1) Major Const Proj Sum Data'!$D16,'(0) NAFSGL Installation List'!$D$3:$D$424,0)
    )="OCONUS",
    INDEX('(0) NAFSGL Installation List'!$G$3:$G$424,
          MATCH('(1) Major Const Proj Sum Data'!$D16,'(0) NAFSGL Installation List'!$D$3:$D$424,0)
    ),
    IF(
      INDEX('(0) NAFSGL Installation List'!$F$3:$F$424,
            MATCH('(1) Major Const Proj Sum Data'!$D16,'(0) NAFSGL Installation List'!$D$3:$D$424,0)
      )="Expeditionary",
      IF(
        INDEX('(0) NAFSGL Installation List'!$H$3:$H$424,
              MATCH('(1) Major Const Proj Sum Data'!$D16,'(0) NAFSGL Installation List'!$D$3:$D$424,0)
        )="Not Applicable",
        INDEX('(0) NAFSGL Installation List'!$F$3:$F$424,
              MATCH('(1) Major Const Proj Sum Data'!$D16,'(0) NAFSGL Installation List'!$D$3:$D$424,0)
        ),
        INDEX('(0) NAFSGL Installation List'!$H$3:$H$424,
              MATCH('(1) Major Const Proj Sum Data'!$D16,'(0) NAFSGL Installation List'!$D$3:$D$424,0)
        )
      ),
      INDEX('(0) NAFSGL Installation List'!$F$3:$F$424,
            MATCH('(1) Major Const Proj Sum Data'!$D16,'(0) NAFSGL Installation List'!$D$3:$D$424,0)
      )
    )
  ),
"")</f>
        <v/>
      </c>
      <c r="F16" s="32"/>
      <c r="G16" s="32"/>
      <c r="H16" s="246"/>
      <c r="I16" s="247"/>
      <c r="J16" s="248"/>
      <c r="K16" s="347"/>
      <c r="L16" s="347"/>
      <c r="M16" s="249"/>
      <c r="N16" s="348"/>
      <c r="O16" s="249"/>
      <c r="P16" s="252"/>
      <c r="Q16" s="250"/>
      <c r="R16" s="250"/>
      <c r="S16" s="245"/>
      <c r="T16" s="245"/>
      <c r="U16" s="245"/>
      <c r="V16" s="31"/>
      <c r="W16" s="251"/>
      <c r="X16" s="251"/>
    </row>
    <row r="17" spans="3:24" ht="15" customHeight="1" x14ac:dyDescent="0.25">
      <c r="C17" s="32"/>
      <c r="D17" s="380" t="str">
        <f>IFERROR((INDEX('(0) NAFSGL Installation List'!$D$3:$F$424, MATCH('(1) Major Const Proj Sum Data'!C17,'(0) NAFSGL Installation List'!$E$3:$E$424,0), 1)), " ")</f>
        <v xml:space="preserve"> </v>
      </c>
      <c r="E17" s="380" t="str">
        <f>IFERROR(
  IF(
    INDEX('(0) NAFSGL Installation List'!$F$3:$F$424,
          MATCH('(1) Major Const Proj Sum Data'!$D17,'(0) NAFSGL Installation List'!$D$3:$D$424,0)
    )="OCONUS",
    INDEX('(0) NAFSGL Installation List'!$G$3:$G$424,
          MATCH('(1) Major Const Proj Sum Data'!$D17,'(0) NAFSGL Installation List'!$D$3:$D$424,0)
    ),
    IF(
      INDEX('(0) NAFSGL Installation List'!$F$3:$F$424,
            MATCH('(1) Major Const Proj Sum Data'!$D17,'(0) NAFSGL Installation List'!$D$3:$D$424,0)
      )="Expeditionary",
      IF(
        INDEX('(0) NAFSGL Installation List'!$H$3:$H$424,
              MATCH('(1) Major Const Proj Sum Data'!$D17,'(0) NAFSGL Installation List'!$D$3:$D$424,0)
        )="Not Applicable",
        INDEX('(0) NAFSGL Installation List'!$F$3:$F$424,
              MATCH('(1) Major Const Proj Sum Data'!$D17,'(0) NAFSGL Installation List'!$D$3:$D$424,0)
        ),
        INDEX('(0) NAFSGL Installation List'!$H$3:$H$424,
              MATCH('(1) Major Const Proj Sum Data'!$D17,'(0) NAFSGL Installation List'!$D$3:$D$424,0)
        )
      ),
      INDEX('(0) NAFSGL Installation List'!$F$3:$F$424,
            MATCH('(1) Major Const Proj Sum Data'!$D17,'(0) NAFSGL Installation List'!$D$3:$D$424,0)
      )
    )
  ),
"")</f>
        <v/>
      </c>
      <c r="F17" s="32"/>
      <c r="G17" s="32"/>
      <c r="H17" s="246"/>
      <c r="I17" s="247"/>
      <c r="J17" s="248"/>
      <c r="K17" s="347"/>
      <c r="L17" s="347"/>
      <c r="M17" s="249"/>
      <c r="N17" s="348"/>
      <c r="O17" s="249"/>
      <c r="P17" s="252"/>
      <c r="Q17" s="250"/>
      <c r="R17" s="250"/>
      <c r="S17" s="245"/>
      <c r="T17" s="245"/>
      <c r="U17" s="245"/>
      <c r="V17" s="31"/>
      <c r="W17" s="251"/>
      <c r="X17" s="251"/>
    </row>
    <row r="18" spans="3:24" ht="15" customHeight="1" x14ac:dyDescent="0.25">
      <c r="C18" s="32"/>
      <c r="D18" s="380" t="str">
        <f>IFERROR((INDEX('(0) NAFSGL Installation List'!$D$3:$F$424, MATCH('(1) Major Const Proj Sum Data'!C18,'(0) NAFSGL Installation List'!$E$3:$E$424,0), 1)), " ")</f>
        <v xml:space="preserve"> </v>
      </c>
      <c r="E18" s="380" t="str">
        <f>IFERROR(
  IF(
    INDEX('(0) NAFSGL Installation List'!$F$3:$F$424,
          MATCH('(1) Major Const Proj Sum Data'!$D18,'(0) NAFSGL Installation List'!$D$3:$D$424,0)
    )="OCONUS",
    INDEX('(0) NAFSGL Installation List'!$G$3:$G$424,
          MATCH('(1) Major Const Proj Sum Data'!$D18,'(0) NAFSGL Installation List'!$D$3:$D$424,0)
    ),
    IF(
      INDEX('(0) NAFSGL Installation List'!$F$3:$F$424,
            MATCH('(1) Major Const Proj Sum Data'!$D18,'(0) NAFSGL Installation List'!$D$3:$D$424,0)
      )="Expeditionary",
      IF(
        INDEX('(0) NAFSGL Installation List'!$H$3:$H$424,
              MATCH('(1) Major Const Proj Sum Data'!$D18,'(0) NAFSGL Installation List'!$D$3:$D$424,0)
        )="Not Applicable",
        INDEX('(0) NAFSGL Installation List'!$F$3:$F$424,
              MATCH('(1) Major Const Proj Sum Data'!$D18,'(0) NAFSGL Installation List'!$D$3:$D$424,0)
        ),
        INDEX('(0) NAFSGL Installation List'!$H$3:$H$424,
              MATCH('(1) Major Const Proj Sum Data'!$D18,'(0) NAFSGL Installation List'!$D$3:$D$424,0)
        )
      ),
      INDEX('(0) NAFSGL Installation List'!$F$3:$F$424,
            MATCH('(1) Major Const Proj Sum Data'!$D18,'(0) NAFSGL Installation List'!$D$3:$D$424,0)
      )
    )
  ),
"")</f>
        <v/>
      </c>
      <c r="F18" s="32"/>
      <c r="G18" s="32"/>
      <c r="H18" s="246"/>
      <c r="I18" s="247"/>
      <c r="J18" s="248"/>
      <c r="K18" s="347"/>
      <c r="L18" s="347"/>
      <c r="M18" s="249"/>
      <c r="N18" s="348"/>
      <c r="O18" s="249"/>
      <c r="P18" s="252"/>
      <c r="Q18" s="250"/>
      <c r="R18" s="250"/>
      <c r="S18" s="245"/>
      <c r="T18" s="245"/>
      <c r="U18" s="245"/>
      <c r="V18" s="31"/>
      <c r="W18" s="251"/>
      <c r="X18" s="251"/>
    </row>
    <row r="19" spans="3:24" ht="15" customHeight="1" x14ac:dyDescent="0.25">
      <c r="C19" s="32"/>
      <c r="D19" s="380" t="str">
        <f>IFERROR((INDEX('(0) NAFSGL Installation List'!$D$3:$F$424, MATCH('(1) Major Const Proj Sum Data'!C19,'(0) NAFSGL Installation List'!$E$3:$E$424,0), 1)), " ")</f>
        <v xml:space="preserve"> </v>
      </c>
      <c r="E19" s="380" t="str">
        <f>IFERROR(
  IF(
    INDEX('(0) NAFSGL Installation List'!$F$3:$F$424,
          MATCH('(1) Major Const Proj Sum Data'!$D19,'(0) NAFSGL Installation List'!$D$3:$D$424,0)
    )="OCONUS",
    INDEX('(0) NAFSGL Installation List'!$G$3:$G$424,
          MATCH('(1) Major Const Proj Sum Data'!$D19,'(0) NAFSGL Installation List'!$D$3:$D$424,0)
    ),
    IF(
      INDEX('(0) NAFSGL Installation List'!$F$3:$F$424,
            MATCH('(1) Major Const Proj Sum Data'!$D19,'(0) NAFSGL Installation List'!$D$3:$D$424,0)
      )="Expeditionary",
      IF(
        INDEX('(0) NAFSGL Installation List'!$H$3:$H$424,
              MATCH('(1) Major Const Proj Sum Data'!$D19,'(0) NAFSGL Installation List'!$D$3:$D$424,0)
        )="Not Applicable",
        INDEX('(0) NAFSGL Installation List'!$F$3:$F$424,
              MATCH('(1) Major Const Proj Sum Data'!$D19,'(0) NAFSGL Installation List'!$D$3:$D$424,0)
        ),
        INDEX('(0) NAFSGL Installation List'!$H$3:$H$424,
              MATCH('(1) Major Const Proj Sum Data'!$D19,'(0) NAFSGL Installation List'!$D$3:$D$424,0)
        )
      ),
      INDEX('(0) NAFSGL Installation List'!$F$3:$F$424,
            MATCH('(1) Major Const Proj Sum Data'!$D19,'(0) NAFSGL Installation List'!$D$3:$D$424,0)
      )
    )
  ),
"")</f>
        <v/>
      </c>
      <c r="F19" s="363"/>
      <c r="G19" s="32"/>
      <c r="H19" s="246"/>
      <c r="I19" s="247"/>
      <c r="J19" s="248"/>
      <c r="K19" s="347"/>
      <c r="L19" s="347"/>
      <c r="M19" s="249"/>
      <c r="N19" s="348"/>
      <c r="O19" s="249"/>
      <c r="P19" s="252"/>
      <c r="Q19" s="250"/>
      <c r="R19" s="250"/>
      <c r="S19" s="245"/>
      <c r="T19" s="245"/>
      <c r="U19" s="245"/>
      <c r="V19" s="31"/>
      <c r="W19" s="251"/>
      <c r="X19" s="251"/>
    </row>
    <row r="20" spans="3:24" ht="15" customHeight="1" x14ac:dyDescent="0.25">
      <c r="C20" s="32"/>
      <c r="D20" s="380" t="str">
        <f>IFERROR((INDEX('(0) NAFSGL Installation List'!$D$3:$F$424, MATCH('(1) Major Const Proj Sum Data'!C20,'(0) NAFSGL Installation List'!$E$3:$E$424,0), 1)), " ")</f>
        <v xml:space="preserve"> </v>
      </c>
      <c r="E20" s="380" t="str">
        <f>IFERROR(
  IF(
    INDEX('(0) NAFSGL Installation List'!$F$3:$F$424,
          MATCH('(1) Major Const Proj Sum Data'!$D20,'(0) NAFSGL Installation List'!$D$3:$D$424,0)
    )="OCONUS",
    INDEX('(0) NAFSGL Installation List'!$G$3:$G$424,
          MATCH('(1) Major Const Proj Sum Data'!$D20,'(0) NAFSGL Installation List'!$D$3:$D$424,0)
    ),
    IF(
      INDEX('(0) NAFSGL Installation List'!$F$3:$F$424,
            MATCH('(1) Major Const Proj Sum Data'!$D20,'(0) NAFSGL Installation List'!$D$3:$D$424,0)
      )="Expeditionary",
      IF(
        INDEX('(0) NAFSGL Installation List'!$H$3:$H$424,
              MATCH('(1) Major Const Proj Sum Data'!$D20,'(0) NAFSGL Installation List'!$D$3:$D$424,0)
        )="Not Applicable",
        INDEX('(0) NAFSGL Installation List'!$F$3:$F$424,
              MATCH('(1) Major Const Proj Sum Data'!$D20,'(0) NAFSGL Installation List'!$D$3:$D$424,0)
        ),
        INDEX('(0) NAFSGL Installation List'!$H$3:$H$424,
              MATCH('(1) Major Const Proj Sum Data'!$D20,'(0) NAFSGL Installation List'!$D$3:$D$424,0)
        )
      ),
      INDEX('(0) NAFSGL Installation List'!$F$3:$F$424,
            MATCH('(1) Major Const Proj Sum Data'!$D20,'(0) NAFSGL Installation List'!$D$3:$D$424,0)
      )
    )
  ),
"")</f>
        <v/>
      </c>
      <c r="F20" s="7"/>
      <c r="G20" s="7"/>
      <c r="H20" s="253"/>
      <c r="I20" s="242"/>
      <c r="J20" s="248"/>
      <c r="K20" s="347"/>
      <c r="L20" s="347"/>
      <c r="M20" s="249"/>
      <c r="N20" s="348"/>
      <c r="O20" s="249"/>
      <c r="P20" s="252"/>
      <c r="Q20" s="250"/>
      <c r="R20" s="250"/>
      <c r="S20" s="245"/>
      <c r="T20" s="245"/>
      <c r="U20" s="245"/>
      <c r="V20" s="31"/>
      <c r="W20" s="251"/>
      <c r="X20" s="251"/>
    </row>
    <row r="21" spans="3:24" x14ac:dyDescent="0.25">
      <c r="C21" s="32"/>
      <c r="D21" s="380" t="str">
        <f>IFERROR((INDEX('(0) NAFSGL Installation List'!$D$3:$F$424, MATCH('(1) Major Const Proj Sum Data'!C21,'(0) NAFSGL Installation List'!$E$3:$E$424,0), 1)), " ")</f>
        <v xml:space="preserve"> </v>
      </c>
      <c r="E21" s="380" t="str">
        <f>IFERROR(
  IF(
    INDEX('(0) NAFSGL Installation List'!$F$3:$F$424,
          MATCH('(1) Major Const Proj Sum Data'!$D21,'(0) NAFSGL Installation List'!$D$3:$D$424,0)
    )="OCONUS",
    INDEX('(0) NAFSGL Installation List'!$G$3:$G$424,
          MATCH('(1) Major Const Proj Sum Data'!$D21,'(0) NAFSGL Installation List'!$D$3:$D$424,0)
    ),
    IF(
      INDEX('(0) NAFSGL Installation List'!$F$3:$F$424,
            MATCH('(1) Major Const Proj Sum Data'!$D21,'(0) NAFSGL Installation List'!$D$3:$D$424,0)
      )="Expeditionary",
      IF(
        INDEX('(0) NAFSGL Installation List'!$H$3:$H$424,
              MATCH('(1) Major Const Proj Sum Data'!$D21,'(0) NAFSGL Installation List'!$D$3:$D$424,0)
        )="Not Applicable",
        INDEX('(0) NAFSGL Installation List'!$F$3:$F$424,
              MATCH('(1) Major Const Proj Sum Data'!$D21,'(0) NAFSGL Installation List'!$D$3:$D$424,0)
        ),
        INDEX('(0) NAFSGL Installation List'!$H$3:$H$424,
              MATCH('(1) Major Const Proj Sum Data'!$D21,'(0) NAFSGL Installation List'!$D$3:$D$424,0)
        )
      ),
      INDEX('(0) NAFSGL Installation List'!$F$3:$F$424,
            MATCH('(1) Major Const Proj Sum Data'!$D21,'(0) NAFSGL Installation List'!$D$3:$D$424,0)
      )
    )
  ),
"")</f>
        <v/>
      </c>
      <c r="F21" s="32"/>
      <c r="G21" s="32"/>
      <c r="H21" s="246"/>
      <c r="I21" s="247"/>
      <c r="J21" s="248"/>
      <c r="K21" s="347"/>
      <c r="L21" s="347"/>
      <c r="M21" s="249"/>
      <c r="N21" s="348"/>
      <c r="O21" s="249"/>
      <c r="P21" s="252"/>
      <c r="Q21" s="250"/>
      <c r="R21" s="250"/>
      <c r="S21" s="245"/>
      <c r="T21" s="245"/>
      <c r="U21" s="245"/>
      <c r="V21" s="31"/>
      <c r="W21" s="251"/>
      <c r="X21" s="251"/>
    </row>
    <row r="22" spans="3:24" x14ac:dyDescent="0.25">
      <c r="C22" s="32"/>
      <c r="D22" s="380" t="str">
        <f>IFERROR((INDEX('(0) NAFSGL Installation List'!$D$3:$F$424, MATCH('(1) Major Const Proj Sum Data'!C22,'(0) NAFSGL Installation List'!$E$3:$E$424,0), 1)), " ")</f>
        <v xml:space="preserve"> </v>
      </c>
      <c r="E22" s="380" t="str">
        <f>IFERROR(
  IF(
    INDEX('(0) NAFSGL Installation List'!$F$3:$F$424,
          MATCH('(1) Major Const Proj Sum Data'!$D22,'(0) NAFSGL Installation List'!$D$3:$D$424,0)
    )="OCONUS",
    INDEX('(0) NAFSGL Installation List'!$G$3:$G$424,
          MATCH('(1) Major Const Proj Sum Data'!$D22,'(0) NAFSGL Installation List'!$D$3:$D$424,0)
    ),
    IF(
      INDEX('(0) NAFSGL Installation List'!$F$3:$F$424,
            MATCH('(1) Major Const Proj Sum Data'!$D22,'(0) NAFSGL Installation List'!$D$3:$D$424,0)
      )="Expeditionary",
      IF(
        INDEX('(0) NAFSGL Installation List'!$H$3:$H$424,
              MATCH('(1) Major Const Proj Sum Data'!$D22,'(0) NAFSGL Installation List'!$D$3:$D$424,0)
        )="Not Applicable",
        INDEX('(0) NAFSGL Installation List'!$F$3:$F$424,
              MATCH('(1) Major Const Proj Sum Data'!$D22,'(0) NAFSGL Installation List'!$D$3:$D$424,0)
        ),
        INDEX('(0) NAFSGL Installation List'!$H$3:$H$424,
              MATCH('(1) Major Const Proj Sum Data'!$D22,'(0) NAFSGL Installation List'!$D$3:$D$424,0)
        )
      ),
      INDEX('(0) NAFSGL Installation List'!$F$3:$F$424,
            MATCH('(1) Major Const Proj Sum Data'!$D22,'(0) NAFSGL Installation List'!$D$3:$D$424,0)
      )
    )
  ),
"")</f>
        <v/>
      </c>
      <c r="F22" s="32"/>
      <c r="G22" s="32"/>
      <c r="H22" s="246"/>
      <c r="I22" s="247"/>
      <c r="J22" s="248"/>
      <c r="K22" s="347"/>
      <c r="L22" s="347"/>
      <c r="M22" s="249"/>
      <c r="N22" s="348"/>
      <c r="O22" s="249"/>
      <c r="P22" s="252"/>
      <c r="Q22" s="250"/>
      <c r="R22" s="250"/>
      <c r="S22" s="245"/>
      <c r="T22" s="245"/>
      <c r="U22" s="245"/>
      <c r="V22" s="31"/>
      <c r="W22" s="251"/>
      <c r="X22" s="251"/>
    </row>
    <row r="23" spans="3:24" x14ac:dyDescent="0.25">
      <c r="C23" s="32"/>
      <c r="D23" s="380" t="str">
        <f>IFERROR((INDEX('(0) NAFSGL Installation List'!$D$3:$F$424, MATCH('(1) Major Const Proj Sum Data'!C23,'(0) NAFSGL Installation List'!$E$3:$E$424,0), 1)), " ")</f>
        <v xml:space="preserve"> </v>
      </c>
      <c r="E23" s="380" t="str">
        <f>IFERROR(
  IF(
    INDEX('(0) NAFSGL Installation List'!$F$3:$F$424,
          MATCH('(1) Major Const Proj Sum Data'!$D23,'(0) NAFSGL Installation List'!$D$3:$D$424,0)
    )="OCONUS",
    INDEX('(0) NAFSGL Installation List'!$G$3:$G$424,
          MATCH('(1) Major Const Proj Sum Data'!$D23,'(0) NAFSGL Installation List'!$D$3:$D$424,0)
    ),
    IF(
      INDEX('(0) NAFSGL Installation List'!$F$3:$F$424,
            MATCH('(1) Major Const Proj Sum Data'!$D23,'(0) NAFSGL Installation List'!$D$3:$D$424,0)
      )="Expeditionary",
      IF(
        INDEX('(0) NAFSGL Installation List'!$H$3:$H$424,
              MATCH('(1) Major Const Proj Sum Data'!$D23,'(0) NAFSGL Installation List'!$D$3:$D$424,0)
        )="Not Applicable",
        INDEX('(0) NAFSGL Installation List'!$F$3:$F$424,
              MATCH('(1) Major Const Proj Sum Data'!$D23,'(0) NAFSGL Installation List'!$D$3:$D$424,0)
        ),
        INDEX('(0) NAFSGL Installation List'!$H$3:$H$424,
              MATCH('(1) Major Const Proj Sum Data'!$D23,'(0) NAFSGL Installation List'!$D$3:$D$424,0)
        )
      ),
      INDEX('(0) NAFSGL Installation List'!$F$3:$F$424,
            MATCH('(1) Major Const Proj Sum Data'!$D23,'(0) NAFSGL Installation List'!$D$3:$D$424,0)
      )
    )
  ),
"")</f>
        <v/>
      </c>
      <c r="F23" s="32"/>
      <c r="G23" s="32"/>
      <c r="H23" s="246"/>
      <c r="I23" s="247"/>
      <c r="J23" s="248"/>
      <c r="K23" s="347"/>
      <c r="L23" s="347"/>
      <c r="M23" s="249"/>
      <c r="N23" s="348"/>
      <c r="O23" s="249"/>
      <c r="P23" s="252"/>
      <c r="Q23" s="250"/>
      <c r="R23" s="250"/>
      <c r="S23" s="245"/>
      <c r="T23" s="245"/>
      <c r="U23" s="245"/>
      <c r="V23" s="31"/>
      <c r="W23" s="251"/>
      <c r="X23" s="251"/>
    </row>
    <row r="24" spans="3:24" x14ac:dyDescent="0.25">
      <c r="C24" s="32"/>
      <c r="D24" s="380" t="str">
        <f>IFERROR((INDEX('(0) NAFSGL Installation List'!$D$3:$F$424, MATCH('(1) Major Const Proj Sum Data'!C24,'(0) NAFSGL Installation List'!$E$3:$E$424,0), 1)), " ")</f>
        <v xml:space="preserve"> </v>
      </c>
      <c r="E24" s="380" t="str">
        <f>IFERROR(
  IF(
    INDEX('(0) NAFSGL Installation List'!$F$3:$F$424,
          MATCH('(1) Major Const Proj Sum Data'!$D24,'(0) NAFSGL Installation List'!$D$3:$D$424,0)
    )="OCONUS",
    INDEX('(0) NAFSGL Installation List'!$G$3:$G$424,
          MATCH('(1) Major Const Proj Sum Data'!$D24,'(0) NAFSGL Installation List'!$D$3:$D$424,0)
    ),
    IF(
      INDEX('(0) NAFSGL Installation List'!$F$3:$F$424,
            MATCH('(1) Major Const Proj Sum Data'!$D24,'(0) NAFSGL Installation List'!$D$3:$D$424,0)
      )="Expeditionary",
      IF(
        INDEX('(0) NAFSGL Installation List'!$H$3:$H$424,
              MATCH('(1) Major Const Proj Sum Data'!$D24,'(0) NAFSGL Installation List'!$D$3:$D$424,0)
        )="Not Applicable",
        INDEX('(0) NAFSGL Installation List'!$F$3:$F$424,
              MATCH('(1) Major Const Proj Sum Data'!$D24,'(0) NAFSGL Installation List'!$D$3:$D$424,0)
        ),
        INDEX('(0) NAFSGL Installation List'!$H$3:$H$424,
              MATCH('(1) Major Const Proj Sum Data'!$D24,'(0) NAFSGL Installation List'!$D$3:$D$424,0)
        )
      ),
      INDEX('(0) NAFSGL Installation List'!$F$3:$F$424,
            MATCH('(1) Major Const Proj Sum Data'!$D24,'(0) NAFSGL Installation List'!$D$3:$D$424,0)
      )
    )
  ),
"")</f>
        <v/>
      </c>
      <c r="F24" s="32"/>
      <c r="G24" s="32"/>
      <c r="H24" s="246"/>
      <c r="I24" s="247"/>
      <c r="J24" s="248"/>
      <c r="K24" s="347"/>
      <c r="L24" s="347"/>
      <c r="M24" s="249"/>
      <c r="N24" s="348"/>
      <c r="O24" s="249"/>
      <c r="P24" s="252"/>
      <c r="Q24" s="250"/>
      <c r="R24" s="250"/>
      <c r="S24" s="245"/>
      <c r="T24" s="245"/>
      <c r="U24" s="245"/>
      <c r="V24" s="31"/>
      <c r="W24" s="251"/>
      <c r="X24" s="251"/>
    </row>
    <row r="25" spans="3:24" x14ac:dyDescent="0.25">
      <c r="C25" s="32"/>
      <c r="D25" s="380" t="str">
        <f>IFERROR((INDEX('(0) NAFSGL Installation List'!$D$3:$F$424, MATCH('(1) Major Const Proj Sum Data'!C25,'(0) NAFSGL Installation List'!$E$3:$E$424,0), 1)), " ")</f>
        <v xml:space="preserve"> </v>
      </c>
      <c r="E25" s="380" t="str">
        <f>IFERROR(
  IF(
    INDEX('(0) NAFSGL Installation List'!$F$3:$F$424,
          MATCH('(1) Major Const Proj Sum Data'!$D25,'(0) NAFSGL Installation List'!$D$3:$D$424,0)
    )="OCONUS",
    INDEX('(0) NAFSGL Installation List'!$G$3:$G$424,
          MATCH('(1) Major Const Proj Sum Data'!$D25,'(0) NAFSGL Installation List'!$D$3:$D$424,0)
    ),
    IF(
      INDEX('(0) NAFSGL Installation List'!$F$3:$F$424,
            MATCH('(1) Major Const Proj Sum Data'!$D25,'(0) NAFSGL Installation List'!$D$3:$D$424,0)
      )="Expeditionary",
      IF(
        INDEX('(0) NAFSGL Installation List'!$H$3:$H$424,
              MATCH('(1) Major Const Proj Sum Data'!$D25,'(0) NAFSGL Installation List'!$D$3:$D$424,0)
        )="Not Applicable",
        INDEX('(0) NAFSGL Installation List'!$F$3:$F$424,
              MATCH('(1) Major Const Proj Sum Data'!$D25,'(0) NAFSGL Installation List'!$D$3:$D$424,0)
        ),
        INDEX('(0) NAFSGL Installation List'!$H$3:$H$424,
              MATCH('(1) Major Const Proj Sum Data'!$D25,'(0) NAFSGL Installation List'!$D$3:$D$424,0)
        )
      ),
      INDEX('(0) NAFSGL Installation List'!$F$3:$F$424,
            MATCH('(1) Major Const Proj Sum Data'!$D25,'(0) NAFSGL Installation List'!$D$3:$D$424,0)
      )
    )
  ),
"")</f>
        <v/>
      </c>
      <c r="F25" s="32"/>
      <c r="G25" s="32"/>
      <c r="H25" s="246"/>
      <c r="I25" s="247"/>
      <c r="J25" s="248"/>
      <c r="K25" s="347"/>
      <c r="L25" s="347"/>
      <c r="M25" s="249"/>
      <c r="N25" s="348"/>
      <c r="O25" s="249"/>
      <c r="P25" s="252"/>
      <c r="Q25" s="250"/>
      <c r="R25" s="250"/>
      <c r="S25" s="245"/>
      <c r="T25" s="245"/>
      <c r="U25" s="245"/>
      <c r="V25" s="31"/>
      <c r="W25" s="251"/>
      <c r="X25" s="251"/>
    </row>
    <row r="26" spans="3:24" x14ac:dyDescent="0.25">
      <c r="C26" s="32"/>
      <c r="D26" s="380" t="str">
        <f>IFERROR((INDEX('(0) NAFSGL Installation List'!$D$3:$F$424, MATCH('(1) Major Const Proj Sum Data'!C26,'(0) NAFSGL Installation List'!$E$3:$E$424,0), 1)), " ")</f>
        <v xml:space="preserve"> </v>
      </c>
      <c r="E26" s="380" t="str">
        <f>IFERROR(
  IF(
    INDEX('(0) NAFSGL Installation List'!$F$3:$F$424,
          MATCH('(1) Major Const Proj Sum Data'!$D26,'(0) NAFSGL Installation List'!$D$3:$D$424,0)
    )="OCONUS",
    INDEX('(0) NAFSGL Installation List'!$G$3:$G$424,
          MATCH('(1) Major Const Proj Sum Data'!$D26,'(0) NAFSGL Installation List'!$D$3:$D$424,0)
    ),
    IF(
      INDEX('(0) NAFSGL Installation List'!$F$3:$F$424,
            MATCH('(1) Major Const Proj Sum Data'!$D26,'(0) NAFSGL Installation List'!$D$3:$D$424,0)
      )="Expeditionary",
      IF(
        INDEX('(0) NAFSGL Installation List'!$H$3:$H$424,
              MATCH('(1) Major Const Proj Sum Data'!$D26,'(0) NAFSGL Installation List'!$D$3:$D$424,0)
        )="Not Applicable",
        INDEX('(0) NAFSGL Installation List'!$F$3:$F$424,
              MATCH('(1) Major Const Proj Sum Data'!$D26,'(0) NAFSGL Installation List'!$D$3:$D$424,0)
        ),
        INDEX('(0) NAFSGL Installation List'!$H$3:$H$424,
              MATCH('(1) Major Const Proj Sum Data'!$D26,'(0) NAFSGL Installation List'!$D$3:$D$424,0)
        )
      ),
      INDEX('(0) NAFSGL Installation List'!$F$3:$F$424,
            MATCH('(1) Major Const Proj Sum Data'!$D26,'(0) NAFSGL Installation List'!$D$3:$D$424,0)
      )
    )
  ),
"")</f>
        <v/>
      </c>
      <c r="F26" s="32"/>
      <c r="G26" s="32"/>
      <c r="H26" s="246"/>
      <c r="I26" s="247"/>
      <c r="J26" s="248"/>
      <c r="K26" s="347"/>
      <c r="L26" s="347"/>
      <c r="M26" s="249"/>
      <c r="N26" s="348"/>
      <c r="O26" s="249"/>
      <c r="P26" s="252"/>
      <c r="Q26" s="250"/>
      <c r="R26" s="250"/>
      <c r="S26" s="245"/>
      <c r="T26" s="245"/>
      <c r="U26" s="245"/>
      <c r="V26" s="31"/>
      <c r="W26" s="251"/>
      <c r="X26" s="251"/>
    </row>
    <row r="27" spans="3:24" x14ac:dyDescent="0.25">
      <c r="C27" s="32"/>
      <c r="D27" s="380" t="str">
        <f>IFERROR((INDEX('(0) NAFSGL Installation List'!$D$3:$F$424, MATCH('(1) Major Const Proj Sum Data'!C27,'(0) NAFSGL Installation List'!$E$3:$E$424,0), 1)), " ")</f>
        <v xml:space="preserve"> </v>
      </c>
      <c r="E27" s="380" t="str">
        <f>IFERROR(
  IF(
    INDEX('(0) NAFSGL Installation List'!$F$3:$F$424,
          MATCH('(1) Major Const Proj Sum Data'!$D27,'(0) NAFSGL Installation List'!$D$3:$D$424,0)
    )="OCONUS",
    INDEX('(0) NAFSGL Installation List'!$G$3:$G$424,
          MATCH('(1) Major Const Proj Sum Data'!$D27,'(0) NAFSGL Installation List'!$D$3:$D$424,0)
    ),
    IF(
      INDEX('(0) NAFSGL Installation List'!$F$3:$F$424,
            MATCH('(1) Major Const Proj Sum Data'!$D27,'(0) NAFSGL Installation List'!$D$3:$D$424,0)
      )="Expeditionary",
      IF(
        INDEX('(0) NAFSGL Installation List'!$H$3:$H$424,
              MATCH('(1) Major Const Proj Sum Data'!$D27,'(0) NAFSGL Installation List'!$D$3:$D$424,0)
        )="Not Applicable",
        INDEX('(0) NAFSGL Installation List'!$F$3:$F$424,
              MATCH('(1) Major Const Proj Sum Data'!$D27,'(0) NAFSGL Installation List'!$D$3:$D$424,0)
        ),
        INDEX('(0) NAFSGL Installation List'!$H$3:$H$424,
              MATCH('(1) Major Const Proj Sum Data'!$D27,'(0) NAFSGL Installation List'!$D$3:$D$424,0)
        )
      ),
      INDEX('(0) NAFSGL Installation List'!$F$3:$F$424,
            MATCH('(1) Major Const Proj Sum Data'!$D27,'(0) NAFSGL Installation List'!$D$3:$D$424,0)
      )
    )
  ),
"")</f>
        <v/>
      </c>
      <c r="F27" s="32"/>
      <c r="G27" s="32"/>
      <c r="H27" s="246"/>
      <c r="I27" s="264"/>
      <c r="J27" s="248"/>
      <c r="K27" s="347"/>
      <c r="L27" s="347"/>
      <c r="M27" s="249"/>
      <c r="N27" s="348"/>
      <c r="O27" s="249"/>
      <c r="P27" s="252"/>
      <c r="Q27" s="250"/>
      <c r="R27" s="250"/>
      <c r="S27" s="245"/>
      <c r="T27" s="245"/>
      <c r="U27" s="245"/>
      <c r="V27" s="31"/>
      <c r="W27" s="251"/>
      <c r="X27" s="251"/>
    </row>
    <row r="28" spans="3:24" x14ac:dyDescent="0.25">
      <c r="C28" s="32"/>
      <c r="D28" s="380" t="str">
        <f>IFERROR((INDEX('(0) NAFSGL Installation List'!$D$3:$F$424, MATCH('(1) Major Const Proj Sum Data'!C28,'(0) NAFSGL Installation List'!$E$3:$E$424,0), 1)), " ")</f>
        <v xml:space="preserve"> </v>
      </c>
      <c r="E28" s="380" t="str">
        <f>IFERROR(
  IF(
    INDEX('(0) NAFSGL Installation List'!$F$3:$F$424,
          MATCH('(1) Major Const Proj Sum Data'!$D28,'(0) NAFSGL Installation List'!$D$3:$D$424,0)
    )="OCONUS",
    INDEX('(0) NAFSGL Installation List'!$G$3:$G$424,
          MATCH('(1) Major Const Proj Sum Data'!$D28,'(0) NAFSGL Installation List'!$D$3:$D$424,0)
    ),
    IF(
      INDEX('(0) NAFSGL Installation List'!$F$3:$F$424,
            MATCH('(1) Major Const Proj Sum Data'!$D28,'(0) NAFSGL Installation List'!$D$3:$D$424,0)
      )="Expeditionary",
      IF(
        INDEX('(0) NAFSGL Installation List'!$H$3:$H$424,
              MATCH('(1) Major Const Proj Sum Data'!$D28,'(0) NAFSGL Installation List'!$D$3:$D$424,0)
        )="Not Applicable",
        INDEX('(0) NAFSGL Installation List'!$F$3:$F$424,
              MATCH('(1) Major Const Proj Sum Data'!$D28,'(0) NAFSGL Installation List'!$D$3:$D$424,0)
        ),
        INDEX('(0) NAFSGL Installation List'!$H$3:$H$424,
              MATCH('(1) Major Const Proj Sum Data'!$D28,'(0) NAFSGL Installation List'!$D$3:$D$424,0)
        )
      ),
      INDEX('(0) NAFSGL Installation List'!$F$3:$F$424,
            MATCH('(1) Major Const Proj Sum Data'!$D28,'(0) NAFSGL Installation List'!$D$3:$D$424,0)
      )
    )
  ),
"")</f>
        <v/>
      </c>
      <c r="G28" s="32"/>
      <c r="H28" s="246"/>
      <c r="I28" s="264"/>
      <c r="J28" s="248"/>
      <c r="K28" s="347"/>
      <c r="L28" s="347"/>
      <c r="M28" s="249"/>
      <c r="N28" s="348"/>
      <c r="O28" s="249"/>
      <c r="P28" s="252"/>
      <c r="Q28" s="250"/>
      <c r="R28" s="250"/>
      <c r="S28" s="245"/>
      <c r="T28" s="245"/>
      <c r="U28" s="245"/>
      <c r="V28" s="31"/>
      <c r="W28" s="251"/>
      <c r="X28" s="251"/>
    </row>
    <row r="29" spans="3:24" x14ac:dyDescent="0.25">
      <c r="C29" s="32"/>
      <c r="D29" s="380" t="str">
        <f>IFERROR((INDEX('(0) NAFSGL Installation List'!$D$3:$F$424, MATCH('(1) Major Const Proj Sum Data'!C29,'(0) NAFSGL Installation List'!$E$3:$E$424,0), 1)), " ")</f>
        <v xml:space="preserve"> </v>
      </c>
      <c r="E29" s="380" t="str">
        <f>IFERROR(
  IF(
    INDEX('(0) NAFSGL Installation List'!$F$3:$F$424,
          MATCH('(1) Major Const Proj Sum Data'!$D29,'(0) NAFSGL Installation List'!$D$3:$D$424,0)
    )="OCONUS",
    INDEX('(0) NAFSGL Installation List'!$G$3:$G$424,
          MATCH('(1) Major Const Proj Sum Data'!$D29,'(0) NAFSGL Installation List'!$D$3:$D$424,0)
    ),
    IF(
      INDEX('(0) NAFSGL Installation List'!$F$3:$F$424,
            MATCH('(1) Major Const Proj Sum Data'!$D29,'(0) NAFSGL Installation List'!$D$3:$D$424,0)
      )="Expeditionary",
      IF(
        INDEX('(0) NAFSGL Installation List'!$H$3:$H$424,
              MATCH('(1) Major Const Proj Sum Data'!$D29,'(0) NAFSGL Installation List'!$D$3:$D$424,0)
        )="Not Applicable",
        INDEX('(0) NAFSGL Installation List'!$F$3:$F$424,
              MATCH('(1) Major Const Proj Sum Data'!$D29,'(0) NAFSGL Installation List'!$D$3:$D$424,0)
        ),
        INDEX('(0) NAFSGL Installation List'!$H$3:$H$424,
              MATCH('(1) Major Const Proj Sum Data'!$D29,'(0) NAFSGL Installation List'!$D$3:$D$424,0)
        )
      ),
      INDEX('(0) NAFSGL Installation List'!$F$3:$F$424,
            MATCH('(1) Major Const Proj Sum Data'!$D29,'(0) NAFSGL Installation List'!$D$3:$D$424,0)
      )
    )
  ),
"")</f>
        <v/>
      </c>
      <c r="F29" s="32"/>
      <c r="G29" s="32"/>
      <c r="H29" s="246"/>
      <c r="I29" s="264"/>
      <c r="J29" s="248"/>
      <c r="K29" s="347"/>
      <c r="L29" s="347"/>
      <c r="M29" s="249"/>
      <c r="N29" s="348"/>
      <c r="O29" s="249"/>
      <c r="P29" s="252"/>
      <c r="Q29" s="250"/>
      <c r="R29" s="250"/>
      <c r="S29" s="245"/>
      <c r="T29" s="245"/>
      <c r="U29" s="245"/>
      <c r="V29" s="31"/>
      <c r="W29" s="251"/>
      <c r="X29" s="251"/>
    </row>
    <row r="30" spans="3:24" x14ac:dyDescent="0.25">
      <c r="C30" s="32"/>
      <c r="D30" s="380" t="str">
        <f>IFERROR((INDEX('(0) NAFSGL Installation List'!$D$3:$F$424, MATCH('(1) Major Const Proj Sum Data'!C30,'(0) NAFSGL Installation List'!$E$3:$E$424,0), 1)), " ")</f>
        <v xml:space="preserve"> </v>
      </c>
      <c r="E30" s="380" t="str">
        <f>IFERROR(
  IF(
    INDEX('(0) NAFSGL Installation List'!$F$3:$F$424,
          MATCH('(1) Major Const Proj Sum Data'!$D30,'(0) NAFSGL Installation List'!$D$3:$D$424,0)
    )="OCONUS",
    INDEX('(0) NAFSGL Installation List'!$G$3:$G$424,
          MATCH('(1) Major Const Proj Sum Data'!$D30,'(0) NAFSGL Installation List'!$D$3:$D$424,0)
    ),
    IF(
      INDEX('(0) NAFSGL Installation List'!$F$3:$F$424,
            MATCH('(1) Major Const Proj Sum Data'!$D30,'(0) NAFSGL Installation List'!$D$3:$D$424,0)
      )="Expeditionary",
      IF(
        INDEX('(0) NAFSGL Installation List'!$H$3:$H$424,
              MATCH('(1) Major Const Proj Sum Data'!$D30,'(0) NAFSGL Installation List'!$D$3:$D$424,0)
        )="Not Applicable",
        INDEX('(0) NAFSGL Installation List'!$F$3:$F$424,
              MATCH('(1) Major Const Proj Sum Data'!$D30,'(0) NAFSGL Installation List'!$D$3:$D$424,0)
        ),
        INDEX('(0) NAFSGL Installation List'!$H$3:$H$424,
              MATCH('(1) Major Const Proj Sum Data'!$D30,'(0) NAFSGL Installation List'!$D$3:$D$424,0)
        )
      ),
      INDEX('(0) NAFSGL Installation List'!$F$3:$F$424,
            MATCH('(1) Major Const Proj Sum Data'!$D30,'(0) NAFSGL Installation List'!$D$3:$D$424,0)
      )
    )
  ),
"")</f>
        <v/>
      </c>
      <c r="F30" s="32"/>
      <c r="G30" s="32"/>
      <c r="H30" s="246"/>
      <c r="I30" s="264"/>
      <c r="J30" s="248"/>
      <c r="K30" s="347"/>
      <c r="L30" s="347"/>
      <c r="M30" s="249"/>
      <c r="N30" s="348"/>
      <c r="O30" s="249"/>
      <c r="P30" s="252"/>
      <c r="Q30" s="250"/>
      <c r="R30" s="250"/>
      <c r="S30" s="245"/>
      <c r="T30" s="245"/>
      <c r="U30" s="245"/>
      <c r="V30" s="31"/>
      <c r="W30" s="251"/>
      <c r="X30" s="251"/>
    </row>
    <row r="31" spans="3:24" x14ac:dyDescent="0.25">
      <c r="C31" s="32"/>
      <c r="D31" s="380" t="str">
        <f>IFERROR((INDEX('(0) NAFSGL Installation List'!$D$3:$F$424, MATCH('(1) Major Const Proj Sum Data'!C31,'(0) NAFSGL Installation List'!$E$3:$E$424,0), 1)), " ")</f>
        <v xml:space="preserve"> </v>
      </c>
      <c r="E31" s="380" t="str">
        <f>IFERROR(
  IF(
    INDEX('(0) NAFSGL Installation List'!$F$3:$F$424,
          MATCH('(1) Major Const Proj Sum Data'!$D31,'(0) NAFSGL Installation List'!$D$3:$D$424,0)
    )="OCONUS",
    INDEX('(0) NAFSGL Installation List'!$G$3:$G$424,
          MATCH('(1) Major Const Proj Sum Data'!$D31,'(0) NAFSGL Installation List'!$D$3:$D$424,0)
    ),
    IF(
      INDEX('(0) NAFSGL Installation List'!$F$3:$F$424,
            MATCH('(1) Major Const Proj Sum Data'!$D31,'(0) NAFSGL Installation List'!$D$3:$D$424,0)
      )="Expeditionary",
      IF(
        INDEX('(0) NAFSGL Installation List'!$H$3:$H$424,
              MATCH('(1) Major Const Proj Sum Data'!$D31,'(0) NAFSGL Installation List'!$D$3:$D$424,0)
        )="Not Applicable",
        INDEX('(0) NAFSGL Installation List'!$F$3:$F$424,
              MATCH('(1) Major Const Proj Sum Data'!$D31,'(0) NAFSGL Installation List'!$D$3:$D$424,0)
        ),
        INDEX('(0) NAFSGL Installation List'!$H$3:$H$424,
              MATCH('(1) Major Const Proj Sum Data'!$D31,'(0) NAFSGL Installation List'!$D$3:$D$424,0)
        )
      ),
      INDEX('(0) NAFSGL Installation List'!$F$3:$F$424,
            MATCH('(1) Major Const Proj Sum Data'!$D31,'(0) NAFSGL Installation List'!$D$3:$D$424,0)
      )
    )
  ),
"")</f>
        <v/>
      </c>
      <c r="F31" s="32"/>
      <c r="G31" s="32"/>
      <c r="H31" s="246"/>
      <c r="I31" s="264"/>
      <c r="J31" s="248"/>
      <c r="K31" s="347"/>
      <c r="L31" s="347"/>
      <c r="M31" s="249"/>
      <c r="N31" s="348"/>
      <c r="O31" s="249"/>
      <c r="P31" s="252"/>
      <c r="Q31" s="250"/>
      <c r="R31" s="250"/>
      <c r="S31" s="245"/>
      <c r="T31" s="245"/>
      <c r="U31" s="245"/>
      <c r="V31" s="31"/>
      <c r="W31" s="251"/>
      <c r="X31" s="251"/>
    </row>
    <row r="32" spans="3:24" x14ac:dyDescent="0.25">
      <c r="C32" s="32"/>
      <c r="D32" s="380" t="str">
        <f>IFERROR((INDEX('(0) NAFSGL Installation List'!$D$3:$F$424, MATCH('(1) Major Const Proj Sum Data'!C32,'(0) NAFSGL Installation List'!$E$3:$E$424,0), 1)), " ")</f>
        <v xml:space="preserve"> </v>
      </c>
      <c r="E32" s="380" t="str">
        <f>IFERROR(
  IF(
    INDEX('(0) NAFSGL Installation List'!$F$3:$F$424,
          MATCH('(1) Major Const Proj Sum Data'!$D32,'(0) NAFSGL Installation List'!$D$3:$D$424,0)
    )="OCONUS",
    INDEX('(0) NAFSGL Installation List'!$G$3:$G$424,
          MATCH('(1) Major Const Proj Sum Data'!$D32,'(0) NAFSGL Installation List'!$D$3:$D$424,0)
    ),
    IF(
      INDEX('(0) NAFSGL Installation List'!$F$3:$F$424,
            MATCH('(1) Major Const Proj Sum Data'!$D32,'(0) NAFSGL Installation List'!$D$3:$D$424,0)
      )="Expeditionary",
      IF(
        INDEX('(0) NAFSGL Installation List'!$H$3:$H$424,
              MATCH('(1) Major Const Proj Sum Data'!$D32,'(0) NAFSGL Installation List'!$D$3:$D$424,0)
        )="Not Applicable",
        INDEX('(0) NAFSGL Installation List'!$F$3:$F$424,
              MATCH('(1) Major Const Proj Sum Data'!$D32,'(0) NAFSGL Installation List'!$D$3:$D$424,0)
        ),
        INDEX('(0) NAFSGL Installation List'!$H$3:$H$424,
              MATCH('(1) Major Const Proj Sum Data'!$D32,'(0) NAFSGL Installation List'!$D$3:$D$424,0)
        )
      ),
      INDEX('(0) NAFSGL Installation List'!$F$3:$F$424,
            MATCH('(1) Major Const Proj Sum Data'!$D32,'(0) NAFSGL Installation List'!$D$3:$D$424,0)
      )
    )
  ),
"")</f>
        <v/>
      </c>
      <c r="F32" s="32"/>
      <c r="G32" s="245"/>
      <c r="H32" s="246"/>
      <c r="I32" s="264"/>
      <c r="J32" s="248"/>
      <c r="K32" s="347"/>
      <c r="L32" s="347"/>
      <c r="M32" s="249"/>
      <c r="N32" s="348"/>
      <c r="O32" s="249"/>
      <c r="P32" s="252"/>
      <c r="Q32" s="250"/>
      <c r="R32" s="250"/>
      <c r="S32" s="245"/>
      <c r="T32" s="245"/>
      <c r="U32" s="245"/>
      <c r="V32" s="31"/>
      <c r="W32" s="251"/>
      <c r="X32" s="251"/>
    </row>
    <row r="33" spans="1:24" ht="14" x14ac:dyDescent="0.3">
      <c r="C33" s="233"/>
      <c r="D33" s="380" t="str">
        <f>IFERROR((INDEX('(0) NAFSGL Installation List'!$D$3:$F$424, MATCH('(1) Major Const Proj Sum Data'!C33,'(0) NAFSGL Installation List'!$E$3:$E$424,0), 1)), " ")</f>
        <v xml:space="preserve"> </v>
      </c>
      <c r="E33" s="380" t="str">
        <f>IFERROR(
  IF(
    INDEX('(0) NAFSGL Installation List'!$F$3:$F$424,
          MATCH('(1) Major Const Proj Sum Data'!$D33,'(0) NAFSGL Installation List'!$D$3:$D$424,0)
    )="OCONUS",
    INDEX('(0) NAFSGL Installation List'!$G$3:$G$424,
          MATCH('(1) Major Const Proj Sum Data'!$D33,'(0) NAFSGL Installation List'!$D$3:$D$424,0)
    ),
    IF(
      INDEX('(0) NAFSGL Installation List'!$F$3:$F$424,
            MATCH('(1) Major Const Proj Sum Data'!$D33,'(0) NAFSGL Installation List'!$D$3:$D$424,0)
      )="Expeditionary",
      IF(
        INDEX('(0) NAFSGL Installation List'!$H$3:$H$424,
              MATCH('(1) Major Const Proj Sum Data'!$D33,'(0) NAFSGL Installation List'!$D$3:$D$424,0)
        )="Not Applicable",
        INDEX('(0) NAFSGL Installation List'!$F$3:$F$424,
              MATCH('(1) Major Const Proj Sum Data'!$D33,'(0) NAFSGL Installation List'!$D$3:$D$424,0)
        ),
        INDEX('(0) NAFSGL Installation List'!$H$3:$H$424,
              MATCH('(1) Major Const Proj Sum Data'!$D33,'(0) NAFSGL Installation List'!$D$3:$D$424,0)
        )
      ),
      INDEX('(0) NAFSGL Installation List'!$F$3:$F$424,
            MATCH('(1) Major Const Proj Sum Data'!$D33,'(0) NAFSGL Installation List'!$D$3:$D$424,0)
      )
    )
  ),
"")</f>
        <v/>
      </c>
      <c r="G33" s="233"/>
      <c r="H33" s="233"/>
      <c r="I33" s="264"/>
      <c r="J33" s="248"/>
      <c r="K33" s="347"/>
      <c r="L33" s="347"/>
      <c r="M33" s="249"/>
      <c r="N33" s="348"/>
      <c r="O33" s="249"/>
      <c r="P33" s="252"/>
      <c r="Q33" s="250"/>
      <c r="R33" s="250"/>
      <c r="S33" s="245"/>
      <c r="T33" s="245"/>
      <c r="U33" s="245"/>
      <c r="V33" s="31"/>
      <c r="W33" s="251"/>
      <c r="X33" s="251"/>
    </row>
    <row r="34" spans="1:24" ht="14" x14ac:dyDescent="0.3">
      <c r="C34" s="233"/>
      <c r="D34" s="380" t="str">
        <f>IFERROR((INDEX('(0) NAFSGL Installation List'!$D$3:$F$424, MATCH('(1) Major Const Proj Sum Data'!C34,'(0) NAFSGL Installation List'!$E$3:$E$424,0), 1)), " ")</f>
        <v xml:space="preserve"> </v>
      </c>
      <c r="E34" s="380" t="str">
        <f>IFERROR(
  IF(
    INDEX('(0) NAFSGL Installation List'!$F$3:$F$424,
          MATCH('(1) Major Const Proj Sum Data'!$D34,'(0) NAFSGL Installation List'!$D$3:$D$424,0)
    )="OCONUS",
    INDEX('(0) NAFSGL Installation List'!$G$3:$G$424,
          MATCH('(1) Major Const Proj Sum Data'!$D34,'(0) NAFSGL Installation List'!$D$3:$D$424,0)
    ),
    IF(
      INDEX('(0) NAFSGL Installation List'!$F$3:$F$424,
            MATCH('(1) Major Const Proj Sum Data'!$D34,'(0) NAFSGL Installation List'!$D$3:$D$424,0)
      )="Expeditionary",
      IF(
        INDEX('(0) NAFSGL Installation List'!$H$3:$H$424,
              MATCH('(1) Major Const Proj Sum Data'!$D34,'(0) NAFSGL Installation List'!$D$3:$D$424,0)
        )="Not Applicable",
        INDEX('(0) NAFSGL Installation List'!$F$3:$F$424,
              MATCH('(1) Major Const Proj Sum Data'!$D34,'(0) NAFSGL Installation List'!$D$3:$D$424,0)
        ),
        INDEX('(0) NAFSGL Installation List'!$H$3:$H$424,
              MATCH('(1) Major Const Proj Sum Data'!$D34,'(0) NAFSGL Installation List'!$D$3:$D$424,0)
        )
      ),
      INDEX('(0) NAFSGL Installation List'!$F$3:$F$424,
            MATCH('(1) Major Const Proj Sum Data'!$D34,'(0) NAFSGL Installation List'!$D$3:$D$424,0)
      )
    )
  ),
"")</f>
        <v/>
      </c>
      <c r="G34" s="233"/>
      <c r="H34" s="233"/>
      <c r="I34" s="264"/>
      <c r="J34" s="248"/>
      <c r="K34" s="347"/>
      <c r="L34" s="347"/>
      <c r="M34" s="249"/>
      <c r="N34" s="348"/>
      <c r="O34" s="249"/>
      <c r="P34" s="252"/>
      <c r="Q34" s="250"/>
      <c r="R34" s="250"/>
      <c r="S34" s="245"/>
      <c r="T34" s="245"/>
      <c r="U34" s="245"/>
      <c r="V34" s="31"/>
      <c r="W34" s="251"/>
      <c r="X34" s="251"/>
    </row>
    <row r="35" spans="1:24" ht="14" x14ac:dyDescent="0.3">
      <c r="C35" s="233"/>
      <c r="D35" s="380" t="str">
        <f>IFERROR((INDEX('(0) NAFSGL Installation List'!$D$3:$F$424, MATCH('(1) Major Const Proj Sum Data'!C35,'(0) NAFSGL Installation List'!$E$3:$E$424,0), 1)), " ")</f>
        <v xml:space="preserve"> </v>
      </c>
      <c r="E35" s="380" t="str">
        <f>IFERROR(
  IF(
    INDEX('(0) NAFSGL Installation List'!$F$3:$F$424,
          MATCH('(1) Major Const Proj Sum Data'!$D35,'(0) NAFSGL Installation List'!$D$3:$D$424,0)
    )="OCONUS",
    INDEX('(0) NAFSGL Installation List'!$G$3:$G$424,
          MATCH('(1) Major Const Proj Sum Data'!$D35,'(0) NAFSGL Installation List'!$D$3:$D$424,0)
    ),
    IF(
      INDEX('(0) NAFSGL Installation List'!$F$3:$F$424,
            MATCH('(1) Major Const Proj Sum Data'!$D35,'(0) NAFSGL Installation List'!$D$3:$D$424,0)
      )="Expeditionary",
      IF(
        INDEX('(0) NAFSGL Installation List'!$H$3:$H$424,
              MATCH('(1) Major Const Proj Sum Data'!$D35,'(0) NAFSGL Installation List'!$D$3:$D$424,0)
        )="Not Applicable",
        INDEX('(0) NAFSGL Installation List'!$F$3:$F$424,
              MATCH('(1) Major Const Proj Sum Data'!$D35,'(0) NAFSGL Installation List'!$D$3:$D$424,0)
        ),
        INDEX('(0) NAFSGL Installation List'!$H$3:$H$424,
              MATCH('(1) Major Const Proj Sum Data'!$D35,'(0) NAFSGL Installation List'!$D$3:$D$424,0)
        )
      ),
      INDEX('(0) NAFSGL Installation List'!$F$3:$F$424,
            MATCH('(1) Major Const Proj Sum Data'!$D35,'(0) NAFSGL Installation List'!$D$3:$D$424,0)
      )
    )
  ),
"")</f>
        <v/>
      </c>
      <c r="G35" s="233"/>
      <c r="H35" s="233"/>
      <c r="I35" s="264"/>
      <c r="J35" s="248"/>
      <c r="K35" s="347"/>
      <c r="L35" s="347"/>
      <c r="M35" s="249"/>
      <c r="N35" s="348"/>
      <c r="O35" s="249"/>
      <c r="P35" s="252"/>
      <c r="Q35" s="250"/>
      <c r="R35" s="250"/>
      <c r="S35" s="245"/>
      <c r="T35" s="245"/>
      <c r="U35" s="245"/>
      <c r="V35" s="31"/>
      <c r="W35" s="251"/>
      <c r="X35" s="251"/>
    </row>
    <row r="36" spans="1:24" ht="14" x14ac:dyDescent="0.3">
      <c r="C36" s="233"/>
      <c r="D36" s="380" t="str">
        <f>IFERROR((INDEX('(0) NAFSGL Installation List'!$D$3:$F$424, MATCH('(1) Major Const Proj Sum Data'!C36,'(0) NAFSGL Installation List'!$E$3:$E$424,0), 1)), " ")</f>
        <v xml:space="preserve"> </v>
      </c>
      <c r="E36" s="380" t="str">
        <f>IFERROR(
  IF(
    INDEX('(0) NAFSGL Installation List'!$F$3:$F$424,
          MATCH('(1) Major Const Proj Sum Data'!$D36,'(0) NAFSGL Installation List'!$D$3:$D$424,0)
    )="OCONUS",
    INDEX('(0) NAFSGL Installation List'!$G$3:$G$424,
          MATCH('(1) Major Const Proj Sum Data'!$D36,'(0) NAFSGL Installation List'!$D$3:$D$424,0)
    ),
    IF(
      INDEX('(0) NAFSGL Installation List'!$F$3:$F$424,
            MATCH('(1) Major Const Proj Sum Data'!$D36,'(0) NAFSGL Installation List'!$D$3:$D$424,0)
      )="Expeditionary",
      IF(
        INDEX('(0) NAFSGL Installation List'!$H$3:$H$424,
              MATCH('(1) Major Const Proj Sum Data'!$D36,'(0) NAFSGL Installation List'!$D$3:$D$424,0)
        )="Not Applicable",
        INDEX('(0) NAFSGL Installation List'!$F$3:$F$424,
              MATCH('(1) Major Const Proj Sum Data'!$D36,'(0) NAFSGL Installation List'!$D$3:$D$424,0)
        ),
        INDEX('(0) NAFSGL Installation List'!$H$3:$H$424,
              MATCH('(1) Major Const Proj Sum Data'!$D36,'(0) NAFSGL Installation List'!$D$3:$D$424,0)
        )
      ),
      INDEX('(0) NAFSGL Installation List'!$F$3:$F$424,
            MATCH('(1) Major Const Proj Sum Data'!$D36,'(0) NAFSGL Installation List'!$D$3:$D$424,0)
      )
    )
  ),
"")</f>
        <v/>
      </c>
      <c r="F36" s="233"/>
      <c r="G36" s="233"/>
      <c r="H36" s="233"/>
      <c r="I36" s="264"/>
      <c r="J36" s="248"/>
      <c r="K36" s="347"/>
      <c r="L36" s="347"/>
      <c r="M36" s="249"/>
      <c r="N36" s="348"/>
      <c r="O36" s="249"/>
      <c r="P36" s="252"/>
      <c r="Q36" s="250"/>
      <c r="R36" s="250"/>
      <c r="S36" s="245"/>
      <c r="T36" s="245"/>
      <c r="U36" s="245"/>
      <c r="V36" s="31"/>
      <c r="W36" s="251"/>
      <c r="X36" s="251"/>
    </row>
    <row r="37" spans="1:24" ht="14" x14ac:dyDescent="0.3">
      <c r="C37" s="233"/>
      <c r="D37" s="380" t="str">
        <f>IFERROR((INDEX('(0) NAFSGL Installation List'!$D$3:$F$424, MATCH('(1) Major Const Proj Sum Data'!C37,'(0) NAFSGL Installation List'!$E$3:$E$424,0), 1)), " ")</f>
        <v xml:space="preserve"> </v>
      </c>
      <c r="E37" s="380" t="str">
        <f>IFERROR(
  IF(
    INDEX('(0) NAFSGL Installation List'!$F$3:$F$424,
          MATCH('(1) Major Const Proj Sum Data'!$D37,'(0) NAFSGL Installation List'!$D$3:$D$424,0)
    )="OCONUS",
    INDEX('(0) NAFSGL Installation List'!$G$3:$G$424,
          MATCH('(1) Major Const Proj Sum Data'!$D37,'(0) NAFSGL Installation List'!$D$3:$D$424,0)
    ),
    IF(
      INDEX('(0) NAFSGL Installation List'!$F$3:$F$424,
            MATCH('(1) Major Const Proj Sum Data'!$D37,'(0) NAFSGL Installation List'!$D$3:$D$424,0)
      )="Expeditionary",
      IF(
        INDEX('(0) NAFSGL Installation List'!$H$3:$H$424,
              MATCH('(1) Major Const Proj Sum Data'!$D37,'(0) NAFSGL Installation List'!$D$3:$D$424,0)
        )="Not Applicable",
        INDEX('(0) NAFSGL Installation List'!$F$3:$F$424,
              MATCH('(1) Major Const Proj Sum Data'!$D37,'(0) NAFSGL Installation List'!$D$3:$D$424,0)
        ),
        INDEX('(0) NAFSGL Installation List'!$H$3:$H$424,
              MATCH('(1) Major Const Proj Sum Data'!$D37,'(0) NAFSGL Installation List'!$D$3:$D$424,0)
        )
      ),
      INDEX('(0) NAFSGL Installation List'!$F$3:$F$424,
            MATCH('(1) Major Const Proj Sum Data'!$D37,'(0) NAFSGL Installation List'!$D$3:$D$424,0)
      )
    )
  ),
"")</f>
        <v/>
      </c>
      <c r="F37" s="233"/>
      <c r="G37" s="233"/>
      <c r="H37" s="233"/>
      <c r="I37" s="264"/>
      <c r="J37" s="248"/>
      <c r="K37" s="347"/>
      <c r="L37" s="347"/>
      <c r="M37" s="249"/>
      <c r="N37" s="348"/>
      <c r="O37" s="249"/>
      <c r="P37" s="252"/>
      <c r="Q37" s="250"/>
      <c r="R37" s="250"/>
      <c r="S37" s="245"/>
      <c r="T37" s="245"/>
      <c r="U37" s="245"/>
      <c r="V37" s="31"/>
      <c r="W37" s="251"/>
      <c r="X37" s="251"/>
    </row>
    <row r="38" spans="1:24" ht="14" x14ac:dyDescent="0.3">
      <c r="C38" s="233"/>
      <c r="D38" s="380" t="str">
        <f>IFERROR((INDEX('(0) NAFSGL Installation List'!$D$3:$F$424, MATCH('(1) Major Const Proj Sum Data'!C38,'(0) NAFSGL Installation List'!$E$3:$E$424,0), 1)), " ")</f>
        <v xml:space="preserve"> </v>
      </c>
      <c r="E38" s="380" t="str">
        <f>IFERROR(
  IF(
    INDEX('(0) NAFSGL Installation List'!$F$3:$F$424,
          MATCH('(1) Major Const Proj Sum Data'!$D38,'(0) NAFSGL Installation List'!$D$3:$D$424,0)
    )="OCONUS",
    INDEX('(0) NAFSGL Installation List'!$G$3:$G$424,
          MATCH('(1) Major Const Proj Sum Data'!$D38,'(0) NAFSGL Installation List'!$D$3:$D$424,0)
    ),
    IF(
      INDEX('(0) NAFSGL Installation List'!$F$3:$F$424,
            MATCH('(1) Major Const Proj Sum Data'!$D38,'(0) NAFSGL Installation List'!$D$3:$D$424,0)
      )="Expeditionary",
      IF(
        INDEX('(0) NAFSGL Installation List'!$H$3:$H$424,
              MATCH('(1) Major Const Proj Sum Data'!$D38,'(0) NAFSGL Installation List'!$D$3:$D$424,0)
        )="Not Applicable",
        INDEX('(0) NAFSGL Installation List'!$F$3:$F$424,
              MATCH('(1) Major Const Proj Sum Data'!$D38,'(0) NAFSGL Installation List'!$D$3:$D$424,0)
        ),
        INDEX('(0) NAFSGL Installation List'!$H$3:$H$424,
              MATCH('(1) Major Const Proj Sum Data'!$D38,'(0) NAFSGL Installation List'!$D$3:$D$424,0)
        )
      ),
      INDEX('(0) NAFSGL Installation List'!$F$3:$F$424,
            MATCH('(1) Major Const Proj Sum Data'!$D38,'(0) NAFSGL Installation List'!$D$3:$D$424,0)
      )
    )
  ),
"")</f>
        <v/>
      </c>
      <c r="F38" s="233"/>
      <c r="G38" s="233"/>
      <c r="H38" s="233"/>
      <c r="I38" s="264"/>
      <c r="J38" s="248"/>
      <c r="K38" s="347"/>
      <c r="L38" s="347"/>
      <c r="M38" s="249"/>
      <c r="N38" s="348"/>
      <c r="O38" s="249"/>
      <c r="P38" s="252"/>
      <c r="Q38" s="250"/>
      <c r="R38" s="250"/>
      <c r="S38" s="245"/>
      <c r="T38" s="245"/>
      <c r="U38" s="245"/>
      <c r="V38" s="31"/>
      <c r="W38" s="251"/>
      <c r="X38" s="251"/>
    </row>
    <row r="39" spans="1:24" ht="14" x14ac:dyDescent="0.3">
      <c r="C39" s="233"/>
      <c r="D39" s="380" t="str">
        <f>IFERROR((INDEX('(0) NAFSGL Installation List'!$D$3:$F$424, MATCH('(1) Major Const Proj Sum Data'!C39,'(0) NAFSGL Installation List'!$E$3:$E$424,0), 1)), " ")</f>
        <v xml:space="preserve"> </v>
      </c>
      <c r="E39" s="380" t="str">
        <f>IFERROR(
  IF(
    INDEX('(0) NAFSGL Installation List'!$F$3:$F$424,
          MATCH('(1) Major Const Proj Sum Data'!$D39,'(0) NAFSGL Installation List'!$D$3:$D$424,0)
    )="OCONUS",
    INDEX('(0) NAFSGL Installation List'!$G$3:$G$424,
          MATCH('(1) Major Const Proj Sum Data'!$D39,'(0) NAFSGL Installation List'!$D$3:$D$424,0)
    ),
    IF(
      INDEX('(0) NAFSGL Installation List'!$F$3:$F$424,
            MATCH('(1) Major Const Proj Sum Data'!$D39,'(0) NAFSGL Installation List'!$D$3:$D$424,0)
      )="Expeditionary",
      IF(
        INDEX('(0) NAFSGL Installation List'!$H$3:$H$424,
              MATCH('(1) Major Const Proj Sum Data'!$D39,'(0) NAFSGL Installation List'!$D$3:$D$424,0)
        )="Not Applicable",
        INDEX('(0) NAFSGL Installation List'!$F$3:$F$424,
              MATCH('(1) Major Const Proj Sum Data'!$D39,'(0) NAFSGL Installation List'!$D$3:$D$424,0)
        ),
        INDEX('(0) NAFSGL Installation List'!$H$3:$H$424,
              MATCH('(1) Major Const Proj Sum Data'!$D39,'(0) NAFSGL Installation List'!$D$3:$D$424,0)
        )
      ),
      INDEX('(0) NAFSGL Installation List'!$F$3:$F$424,
            MATCH('(1) Major Const Proj Sum Data'!$D39,'(0) NAFSGL Installation List'!$D$3:$D$424,0)
      )
    )
  ),
"")</f>
        <v/>
      </c>
      <c r="F39" s="233"/>
      <c r="G39" s="233"/>
      <c r="H39" s="233"/>
      <c r="I39" s="264"/>
      <c r="J39" s="248"/>
      <c r="K39" s="347"/>
      <c r="L39" s="347"/>
      <c r="M39" s="249"/>
      <c r="N39" s="348"/>
      <c r="O39" s="249"/>
      <c r="P39" s="252"/>
      <c r="Q39" s="250"/>
      <c r="R39" s="250"/>
      <c r="S39" s="245"/>
      <c r="T39" s="245"/>
      <c r="U39" s="245"/>
      <c r="V39" s="31"/>
      <c r="W39" s="251"/>
      <c r="X39" s="251"/>
    </row>
    <row r="40" spans="1:24" ht="14" x14ac:dyDescent="0.3">
      <c r="C40" s="233"/>
      <c r="D40" s="380" t="str">
        <f>IFERROR((INDEX('(0) NAFSGL Installation List'!$D$3:$F$424, MATCH('(1) Major Const Proj Sum Data'!C40,'(0) NAFSGL Installation List'!$E$3:$E$424,0), 1)), " ")</f>
        <v xml:space="preserve"> </v>
      </c>
      <c r="E40" s="380" t="str">
        <f>IFERROR(
  IF(
    INDEX('(0) NAFSGL Installation List'!$F$3:$F$424,
          MATCH('(1) Major Const Proj Sum Data'!$D40,'(0) NAFSGL Installation List'!$D$3:$D$424,0)
    )="OCONUS",
    INDEX('(0) NAFSGL Installation List'!$G$3:$G$424,
          MATCH('(1) Major Const Proj Sum Data'!$D40,'(0) NAFSGL Installation List'!$D$3:$D$424,0)
    ),
    IF(
      INDEX('(0) NAFSGL Installation List'!$F$3:$F$424,
            MATCH('(1) Major Const Proj Sum Data'!$D40,'(0) NAFSGL Installation List'!$D$3:$D$424,0)
      )="Expeditionary",
      IF(
        INDEX('(0) NAFSGL Installation List'!$H$3:$H$424,
              MATCH('(1) Major Const Proj Sum Data'!$D40,'(0) NAFSGL Installation List'!$D$3:$D$424,0)
        )="Not Applicable",
        INDEX('(0) NAFSGL Installation List'!$F$3:$F$424,
              MATCH('(1) Major Const Proj Sum Data'!$D40,'(0) NAFSGL Installation List'!$D$3:$D$424,0)
        ),
        INDEX('(0) NAFSGL Installation List'!$H$3:$H$424,
              MATCH('(1) Major Const Proj Sum Data'!$D40,'(0) NAFSGL Installation List'!$D$3:$D$424,0)
        )
      ),
      INDEX('(0) NAFSGL Installation List'!$F$3:$F$424,
            MATCH('(1) Major Const Proj Sum Data'!$D40,'(0) NAFSGL Installation List'!$D$3:$D$424,0)
      )
    )
  ),
"")</f>
        <v/>
      </c>
      <c r="F40" s="233"/>
      <c r="G40" s="233"/>
      <c r="H40" s="233"/>
      <c r="I40" s="264"/>
      <c r="J40" s="248"/>
      <c r="K40" s="347"/>
      <c r="L40" s="347"/>
      <c r="M40" s="249"/>
      <c r="N40" s="348"/>
      <c r="O40" s="249"/>
      <c r="P40" s="252"/>
      <c r="Q40" s="250"/>
      <c r="R40" s="250"/>
      <c r="S40" s="245"/>
      <c r="T40" s="245"/>
      <c r="U40" s="245"/>
      <c r="V40" s="31"/>
      <c r="W40" s="251"/>
      <c r="X40" s="251"/>
    </row>
    <row r="41" spans="1:24" ht="14" x14ac:dyDescent="0.3">
      <c r="C41" s="233"/>
      <c r="D41" s="380" t="str">
        <f>IFERROR((INDEX('(0) NAFSGL Installation List'!$D$3:$F$424, MATCH('(1) Major Const Proj Sum Data'!C41,'(0) NAFSGL Installation List'!$E$3:$E$424,0), 1)), " ")</f>
        <v xml:space="preserve"> </v>
      </c>
      <c r="E41" s="380" t="str">
        <f>IFERROR(
  IF(
    INDEX('(0) NAFSGL Installation List'!$F$3:$F$424,
          MATCH('(1) Major Const Proj Sum Data'!$D41,'(0) NAFSGL Installation List'!$D$3:$D$424,0)
    )="OCONUS",
    INDEX('(0) NAFSGL Installation List'!$G$3:$G$424,
          MATCH('(1) Major Const Proj Sum Data'!$D41,'(0) NAFSGL Installation List'!$D$3:$D$424,0)
    ),
    IF(
      INDEX('(0) NAFSGL Installation List'!$F$3:$F$424,
            MATCH('(1) Major Const Proj Sum Data'!$D41,'(0) NAFSGL Installation List'!$D$3:$D$424,0)
      )="Expeditionary",
      IF(
        INDEX('(0) NAFSGL Installation List'!$H$3:$H$424,
              MATCH('(1) Major Const Proj Sum Data'!$D41,'(0) NAFSGL Installation List'!$D$3:$D$424,0)
        )="Not Applicable",
        INDEX('(0) NAFSGL Installation List'!$F$3:$F$424,
              MATCH('(1) Major Const Proj Sum Data'!$D41,'(0) NAFSGL Installation List'!$D$3:$D$424,0)
        ),
        INDEX('(0) NAFSGL Installation List'!$H$3:$H$424,
              MATCH('(1) Major Const Proj Sum Data'!$D41,'(0) NAFSGL Installation List'!$D$3:$D$424,0)
        )
      ),
      INDEX('(0) NAFSGL Installation List'!$F$3:$F$424,
            MATCH('(1) Major Const Proj Sum Data'!$D41,'(0) NAFSGL Installation List'!$D$3:$D$424,0)
      )
    )
  ),
"")</f>
        <v/>
      </c>
      <c r="F41" s="233"/>
      <c r="G41" s="233"/>
      <c r="H41" s="233"/>
      <c r="I41" s="264"/>
      <c r="J41" s="248"/>
      <c r="K41" s="347"/>
      <c r="L41" s="347"/>
      <c r="M41" s="249"/>
      <c r="N41" s="348"/>
      <c r="O41" s="249"/>
      <c r="P41" s="252"/>
      <c r="Q41" s="250"/>
      <c r="R41" s="250"/>
      <c r="S41" s="245"/>
      <c r="T41" s="245"/>
      <c r="U41" s="245"/>
      <c r="V41" s="31"/>
      <c r="W41" s="251"/>
      <c r="X41" s="251"/>
    </row>
    <row r="42" spans="1:24" ht="14.5" thickBot="1" x14ac:dyDescent="0.35">
      <c r="C42" s="233"/>
      <c r="D42" s="381" t="str">
        <f>IFERROR((INDEX('(0) NAFSGL Installation List'!$D$3:$F$424, MATCH('(1) Major Const Proj Sum Data'!C42,'(0) NAFSGL Installation List'!$E$3:$E$424,0), 1)), " ")</f>
        <v xml:space="preserve"> </v>
      </c>
      <c r="E42" s="378" t="str">
        <f>IFERROR(
  IF(
    INDEX('(0) NAFSGL Installation List'!$F$3:$F$424,
          MATCH('(1) Major Const Proj Sum Data'!$D42,'(0) NAFSGL Installation List'!$D$3:$D$424,0)
    )="OCONUS",
    INDEX('(0) NAFSGL Installation List'!$G$3:$G$424,
          MATCH('(1) Major Const Proj Sum Data'!$D42,'(0) NAFSGL Installation List'!$D$3:$D$424,0)
    ),
    IF(
      INDEX('(0) NAFSGL Installation List'!$F$3:$F$424,
            MATCH('(1) Major Const Proj Sum Data'!$D42,'(0) NAFSGL Installation List'!$D$3:$D$424,0)
      )="Expeditionary",
      IF(
        INDEX('(0) NAFSGL Installation List'!$H$3:$H$424,
              MATCH('(1) Major Const Proj Sum Data'!$D42,'(0) NAFSGL Installation List'!$D$3:$D$424,0)
        )="Not Applicable",
        INDEX('(0) NAFSGL Installation List'!$F$3:$F$424,
              MATCH('(1) Major Const Proj Sum Data'!$D42,'(0) NAFSGL Installation List'!$D$3:$D$424,0)
        ),
        INDEX('(0) NAFSGL Installation List'!$H$3:$H$424,
              MATCH('(1) Major Const Proj Sum Data'!$D42,'(0) NAFSGL Installation List'!$D$3:$D$424,0)
        )
      ),
      INDEX('(0) NAFSGL Installation List'!$F$3:$F$424,
            MATCH('(1) Major Const Proj Sum Data'!$D42,'(0) NAFSGL Installation List'!$D$3:$D$424,0)
      )
    )
  ),
"")</f>
        <v/>
      </c>
      <c r="F42" s="233"/>
      <c r="G42" s="233"/>
      <c r="H42" s="233"/>
      <c r="I42" s="264"/>
      <c r="J42" s="248"/>
      <c r="K42" s="347"/>
      <c r="L42" s="347"/>
      <c r="M42" s="249"/>
      <c r="N42" s="348"/>
      <c r="O42" s="249"/>
      <c r="P42" s="252"/>
      <c r="Q42" s="250"/>
      <c r="R42" s="250"/>
      <c r="S42" s="245"/>
      <c r="T42" s="245"/>
      <c r="U42" s="245"/>
      <c r="V42" s="31"/>
      <c r="W42" s="251"/>
      <c r="X42" s="251"/>
    </row>
    <row r="43" spans="1:24" ht="16" thickBot="1" x14ac:dyDescent="0.3">
      <c r="A43" s="349" t="s">
        <v>1540</v>
      </c>
      <c r="B43" s="350"/>
      <c r="C43" s="350"/>
      <c r="D43" s="350"/>
      <c r="E43" s="350"/>
      <c r="F43" s="350"/>
      <c r="G43" s="350"/>
      <c r="H43" s="350"/>
      <c r="I43" s="350"/>
      <c r="J43" s="350"/>
      <c r="K43" s="351"/>
    </row>
    <row r="44" spans="1:24" ht="15.5" x14ac:dyDescent="0.25">
      <c r="A44" s="392">
        <v>1</v>
      </c>
      <c r="B44" s="350" t="s">
        <v>1788</v>
      </c>
      <c r="C44" s="350"/>
      <c r="D44" s="350"/>
      <c r="E44" s="350"/>
      <c r="F44" s="350"/>
      <c r="G44" s="350"/>
      <c r="H44" s="350"/>
      <c r="I44" s="350"/>
      <c r="J44" s="350"/>
      <c r="K44" s="351"/>
    </row>
    <row r="45" spans="1:24" ht="15.5" x14ac:dyDescent="0.25">
      <c r="A45" s="393"/>
      <c r="B45" s="352" t="s">
        <v>1541</v>
      </c>
      <c r="C45" s="352"/>
      <c r="D45" s="352"/>
      <c r="E45" s="352"/>
      <c r="F45" s="352"/>
      <c r="G45" s="352"/>
      <c r="H45" s="352"/>
      <c r="I45" s="352"/>
      <c r="J45" s="352"/>
      <c r="K45" s="353"/>
    </row>
    <row r="46" spans="1:24" ht="16" thickBot="1" x14ac:dyDescent="0.3">
      <c r="A46" s="394"/>
      <c r="B46" s="352" t="s">
        <v>1542</v>
      </c>
      <c r="C46" s="352"/>
      <c r="D46" s="352"/>
      <c r="E46" s="352"/>
      <c r="F46" s="352"/>
      <c r="G46" s="352"/>
      <c r="H46" s="352"/>
      <c r="I46" s="352"/>
      <c r="J46" s="352"/>
      <c r="K46" s="353"/>
    </row>
    <row r="47" spans="1:24" ht="15.5" x14ac:dyDescent="0.25">
      <c r="A47" s="392">
        <v>2</v>
      </c>
      <c r="B47" s="350" t="s">
        <v>1789</v>
      </c>
      <c r="C47" s="350"/>
      <c r="D47" s="350"/>
      <c r="E47" s="350"/>
      <c r="F47" s="350"/>
      <c r="G47" s="350"/>
      <c r="H47" s="350"/>
      <c r="I47" s="350"/>
      <c r="J47" s="350"/>
      <c r="K47" s="351"/>
    </row>
    <row r="48" spans="1:24" ht="15.5" x14ac:dyDescent="0.25">
      <c r="A48" s="393"/>
      <c r="B48" s="352" t="s">
        <v>1543</v>
      </c>
      <c r="C48" s="352"/>
      <c r="D48" s="352"/>
      <c r="E48" s="352"/>
      <c r="F48" s="352"/>
      <c r="G48" s="352"/>
      <c r="H48" s="352"/>
      <c r="I48" s="352"/>
      <c r="J48" s="352"/>
      <c r="K48" s="353"/>
    </row>
    <row r="49" spans="1:11" ht="16" thickBot="1" x14ac:dyDescent="0.3">
      <c r="A49" s="394"/>
      <c r="B49" s="352" t="s">
        <v>1544</v>
      </c>
      <c r="C49" s="352"/>
      <c r="D49" s="352"/>
      <c r="E49" s="352"/>
      <c r="F49" s="352"/>
      <c r="G49" s="352"/>
      <c r="H49" s="352"/>
      <c r="I49" s="352"/>
      <c r="J49" s="352"/>
      <c r="K49" s="353"/>
    </row>
    <row r="50" spans="1:11" ht="15.5" x14ac:dyDescent="0.25">
      <c r="A50" s="392">
        <v>3</v>
      </c>
      <c r="B50" s="350" t="s">
        <v>1790</v>
      </c>
      <c r="C50" s="350"/>
      <c r="D50" s="350"/>
      <c r="E50" s="350"/>
      <c r="F50" s="350"/>
      <c r="G50" s="350"/>
      <c r="H50" s="350"/>
      <c r="I50" s="350"/>
      <c r="J50" s="350"/>
      <c r="K50" s="351"/>
    </row>
    <row r="51" spans="1:11" ht="15.5" x14ac:dyDescent="0.25">
      <c r="A51" s="393"/>
      <c r="B51" s="352" t="s">
        <v>1545</v>
      </c>
      <c r="C51" s="352"/>
      <c r="D51" s="352"/>
      <c r="E51" s="352"/>
      <c r="F51" s="352"/>
      <c r="G51" s="352"/>
      <c r="H51" s="352"/>
      <c r="I51" s="352"/>
      <c r="J51" s="352"/>
      <c r="K51" s="353"/>
    </row>
    <row r="52" spans="1:11" ht="16" thickBot="1" x14ac:dyDescent="0.3">
      <c r="A52" s="394"/>
      <c r="B52" s="352" t="s">
        <v>1546</v>
      </c>
      <c r="C52" s="352"/>
      <c r="D52" s="352"/>
      <c r="E52" s="352"/>
      <c r="F52" s="352"/>
      <c r="G52" s="352"/>
      <c r="H52" s="352"/>
      <c r="I52" s="352"/>
      <c r="J52" s="352"/>
      <c r="K52" s="353"/>
    </row>
    <row r="53" spans="1:11" ht="15.5" x14ac:dyDescent="0.25">
      <c r="A53" s="392">
        <v>4</v>
      </c>
      <c r="B53" s="350" t="s">
        <v>1791</v>
      </c>
      <c r="C53" s="350"/>
      <c r="D53" s="350"/>
      <c r="E53" s="350"/>
      <c r="F53" s="350"/>
      <c r="G53" s="350"/>
      <c r="H53" s="350"/>
      <c r="I53" s="350"/>
      <c r="J53" s="350"/>
      <c r="K53" s="351"/>
    </row>
    <row r="54" spans="1:11" ht="16" thickBot="1" x14ac:dyDescent="0.3">
      <c r="A54" s="394"/>
      <c r="B54" s="352" t="s">
        <v>1547</v>
      </c>
      <c r="C54" s="352"/>
      <c r="D54" s="352"/>
      <c r="E54" s="352"/>
      <c r="F54" s="352"/>
      <c r="G54" s="352"/>
      <c r="H54" s="352"/>
      <c r="I54" s="352"/>
      <c r="J54" s="352"/>
      <c r="K54" s="353"/>
    </row>
    <row r="55" spans="1:11" ht="15.5" x14ac:dyDescent="0.25">
      <c r="A55" s="392">
        <v>5</v>
      </c>
      <c r="B55" s="350" t="s">
        <v>1548</v>
      </c>
      <c r="C55" s="350"/>
      <c r="D55" s="350"/>
      <c r="E55" s="350"/>
      <c r="F55" s="350"/>
      <c r="G55" s="350"/>
      <c r="H55" s="350"/>
      <c r="I55" s="350"/>
      <c r="J55" s="350"/>
      <c r="K55" s="351"/>
    </row>
    <row r="56" spans="1:11" ht="15.5" x14ac:dyDescent="0.25">
      <c r="A56" s="393"/>
      <c r="B56" s="352" t="s">
        <v>1549</v>
      </c>
      <c r="C56" s="352"/>
      <c r="D56" s="352"/>
      <c r="E56" s="352"/>
      <c r="F56" s="352"/>
      <c r="G56" s="352"/>
      <c r="H56" s="352"/>
      <c r="I56" s="352"/>
      <c r="J56" s="352"/>
      <c r="K56" s="353"/>
    </row>
    <row r="57" spans="1:11" ht="15.5" x14ac:dyDescent="0.25">
      <c r="A57" s="393"/>
      <c r="B57" s="352" t="s">
        <v>1550</v>
      </c>
      <c r="C57" s="352"/>
      <c r="D57" s="352"/>
      <c r="E57" s="352"/>
      <c r="F57" s="352"/>
      <c r="G57" s="352"/>
      <c r="H57" s="352"/>
      <c r="I57" s="352"/>
      <c r="J57" s="352"/>
      <c r="K57" s="353"/>
    </row>
    <row r="58" spans="1:11" ht="15.5" x14ac:dyDescent="0.25">
      <c r="A58" s="393"/>
      <c r="B58" s="352" t="s">
        <v>1551</v>
      </c>
      <c r="C58" s="352"/>
      <c r="D58" s="352"/>
      <c r="E58" s="352"/>
      <c r="F58" s="352"/>
      <c r="G58" s="352"/>
      <c r="H58" s="352"/>
      <c r="I58" s="352"/>
      <c r="J58" s="352"/>
      <c r="K58" s="353"/>
    </row>
    <row r="59" spans="1:11" ht="15.5" x14ac:dyDescent="0.25">
      <c r="A59" s="393"/>
      <c r="B59" s="352" t="s">
        <v>1552</v>
      </c>
      <c r="C59" s="352"/>
      <c r="D59" s="352"/>
      <c r="E59" s="352"/>
      <c r="F59" s="352"/>
      <c r="G59" s="352"/>
      <c r="H59" s="352"/>
      <c r="I59" s="352"/>
      <c r="J59" s="352"/>
      <c r="K59" s="353"/>
    </row>
    <row r="60" spans="1:11" ht="16" thickBot="1" x14ac:dyDescent="0.3">
      <c r="A60" s="394"/>
      <c r="B60" s="354" t="s">
        <v>1553</v>
      </c>
      <c r="C60" s="354"/>
      <c r="D60" s="354"/>
      <c r="E60" s="354"/>
      <c r="F60" s="354"/>
      <c r="G60" s="354"/>
      <c r="H60" s="354"/>
      <c r="I60" s="354"/>
      <c r="J60" s="354"/>
      <c r="K60" s="355"/>
    </row>
  </sheetData>
  <sheetProtection sheet="1" objects="1" scenarios="1"/>
  <autoFilter ref="A12:X60" xr:uid="{00000000-0009-0000-0000-000002000000}"/>
  <mergeCells count="5">
    <mergeCell ref="A44:A46"/>
    <mergeCell ref="A47:A49"/>
    <mergeCell ref="A50:A52"/>
    <mergeCell ref="A53:A54"/>
    <mergeCell ref="A55:A60"/>
  </mergeCells>
  <phoneticPr fontId="72" type="noConversion"/>
  <dataValidations count="1">
    <dataValidation type="list" allowBlank="1" showInputMessage="1" showErrorMessage="1" sqref="S13:S42" xr:uid="{00000000-0002-0000-0200-000000000000}">
      <formula1>Funding</formula1>
    </dataValidation>
  </dataValidations>
  <printOptions horizontalCentered="1"/>
  <pageMargins left="0.25" right="0.25" top="0.75" bottom="0.75" header="0.3" footer="0.3"/>
  <pageSetup scale="34" orientation="landscape" r:id="rId1"/>
  <headerFooter alignWithMargins="0">
    <oddFooter>&amp;R (1) Major Const Proj Sum Data</oddFooter>
  </headerFooter>
  <extLst>
    <ext xmlns:x14="http://schemas.microsoft.com/office/spreadsheetml/2009/9/main" uri="{CCE6A557-97BC-4b89-ADB6-D9C93CAAB3DF}">
      <x14:dataValidations xmlns:xm="http://schemas.microsoft.com/office/excel/2006/main" count="3">
        <x14:dataValidation type="list" allowBlank="1" showInputMessage="1" showErrorMessage="1" xr:uid="{DD56B6CE-A062-49DF-8F2A-0D2143B70A27}">
          <x14:formula1>
            <xm:f>'(0) NAFSGL Installation List'!$E$3:$E$424</xm:f>
          </x14:formula1>
          <xm:sqref>C32:C42 C13:C26</xm:sqref>
        </x14:dataValidation>
        <x14:dataValidation type="list" allowBlank="1" showInputMessage="1" showErrorMessage="1" xr:uid="{00000000-0002-0000-0200-000003000000}">
          <x14:formula1>
            <xm:f>'Data Elements'!$B$2:$B$19</xm:f>
          </x14:formula1>
          <xm:sqref>J13:J42</xm:sqref>
        </x14:dataValidation>
        <x14:dataValidation type="list" allowBlank="1" showInputMessage="1" showErrorMessage="1" xr:uid="{FB7440DD-7523-4C7A-9C61-4E35F2908D6D}">
          <x14:formula1>
            <xm:f>'Data Elements'!$A$2:$A$5</xm:f>
          </x14:formula1>
          <xm:sqref>B13:B42</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K63"/>
  <sheetViews>
    <sheetView zoomScaleNormal="100" workbookViewId="0"/>
  </sheetViews>
  <sheetFormatPr defaultRowHeight="12.5" x14ac:dyDescent="0.25"/>
  <cols>
    <col min="1" max="1" width="20" customWidth="1"/>
    <col min="2" max="2" width="16.453125" customWidth="1"/>
    <col min="3" max="3" width="49" customWidth="1"/>
    <col min="4" max="4" width="26.81640625" customWidth="1"/>
    <col min="5" max="5" width="17.1796875" customWidth="1"/>
    <col min="6" max="6" width="21.81640625" customWidth="1"/>
    <col min="7" max="8" width="22.1796875" bestFit="1" customWidth="1"/>
    <col min="9" max="9" width="19.7265625" bestFit="1" customWidth="1"/>
    <col min="10" max="10" width="43.453125" customWidth="1"/>
  </cols>
  <sheetData>
    <row r="1" spans="1:10" ht="14" x14ac:dyDescent="0.3">
      <c r="A1" s="44" t="s">
        <v>1554</v>
      </c>
    </row>
    <row r="2" spans="1:10" ht="17.5" x14ac:dyDescent="0.35">
      <c r="A2" s="2" t="s">
        <v>1758</v>
      </c>
      <c r="B2" s="2"/>
      <c r="C2" s="2"/>
      <c r="D2" s="2"/>
      <c r="E2" s="2"/>
      <c r="F2" s="272"/>
      <c r="G2" s="272"/>
      <c r="H2" s="272"/>
      <c r="I2" s="2"/>
      <c r="J2" s="2"/>
    </row>
    <row r="3" spans="1:10" ht="17.5" x14ac:dyDescent="0.35">
      <c r="A3" s="2" t="s">
        <v>1512</v>
      </c>
      <c r="B3" s="2"/>
      <c r="C3" s="2"/>
      <c r="D3" s="2"/>
      <c r="E3" s="2"/>
      <c r="F3" s="2"/>
      <c r="G3" s="2"/>
      <c r="H3" s="2"/>
      <c r="I3" s="2"/>
      <c r="J3" s="2"/>
    </row>
    <row r="4" spans="1:10" ht="17.5" x14ac:dyDescent="0.35">
      <c r="A4" s="1" t="s">
        <v>1778</v>
      </c>
      <c r="B4" s="1"/>
      <c r="C4" s="1"/>
      <c r="D4" s="1"/>
      <c r="E4" s="1"/>
      <c r="F4" s="1"/>
      <c r="G4" s="1"/>
      <c r="H4" s="1"/>
      <c r="I4" s="1"/>
      <c r="J4" s="1"/>
    </row>
    <row r="5" spans="1:10" ht="17.5" x14ac:dyDescent="0.35">
      <c r="A5" s="214"/>
      <c r="B5" s="215" t="s">
        <v>1513</v>
      </c>
      <c r="C5" s="215"/>
      <c r="D5" s="216"/>
      <c r="E5" s="216"/>
      <c r="F5" s="216"/>
      <c r="G5" s="216"/>
      <c r="H5" s="216"/>
      <c r="I5" s="216"/>
      <c r="J5" s="217"/>
    </row>
    <row r="6" spans="1:10" ht="15" x14ac:dyDescent="0.3">
      <c r="A6" s="218" t="s">
        <v>1514</v>
      </c>
      <c r="B6" s="300" t="s">
        <v>1515</v>
      </c>
      <c r="C6" s="300"/>
      <c r="D6" s="301"/>
      <c r="E6" s="301"/>
      <c r="F6" s="301"/>
      <c r="G6" s="301"/>
      <c r="H6" s="301"/>
      <c r="I6" s="301"/>
      <c r="J6" s="219"/>
    </row>
    <row r="7" spans="1:10" ht="15" x14ac:dyDescent="0.3">
      <c r="A7" s="218"/>
      <c r="B7" s="300" t="s">
        <v>1516</v>
      </c>
      <c r="C7" s="300"/>
      <c r="D7" s="301"/>
      <c r="E7" s="301"/>
      <c r="F7" s="301"/>
      <c r="G7" s="301"/>
      <c r="H7" s="301"/>
      <c r="I7" s="301"/>
      <c r="J7" s="219"/>
    </row>
    <row r="8" spans="1:10" ht="15" x14ac:dyDescent="0.3">
      <c r="A8" s="218"/>
      <c r="B8" s="300" t="s">
        <v>1555</v>
      </c>
      <c r="C8" s="300"/>
      <c r="D8" s="301"/>
      <c r="E8" s="301"/>
      <c r="F8" s="301"/>
      <c r="G8" s="301"/>
      <c r="H8" s="301"/>
      <c r="I8" s="301"/>
      <c r="J8" s="219"/>
    </row>
    <row r="9" spans="1:10" ht="15" x14ac:dyDescent="0.3">
      <c r="A9" s="218"/>
      <c r="B9" s="300" t="s">
        <v>1556</v>
      </c>
      <c r="C9" s="300"/>
      <c r="D9" s="301"/>
      <c r="E9" s="301"/>
      <c r="F9" s="301"/>
      <c r="G9" s="301"/>
      <c r="H9" s="301"/>
      <c r="I9" s="301"/>
      <c r="J9" s="219"/>
    </row>
    <row r="10" spans="1:10" ht="15" x14ac:dyDescent="0.3">
      <c r="A10" s="218"/>
      <c r="B10" s="300" t="s">
        <v>1557</v>
      </c>
      <c r="C10" s="300"/>
      <c r="D10" s="301"/>
      <c r="E10" s="301"/>
      <c r="F10" s="301"/>
      <c r="G10" s="301"/>
      <c r="H10" s="301"/>
      <c r="I10" s="301"/>
      <c r="J10" s="219"/>
    </row>
    <row r="11" spans="1:10" ht="15" x14ac:dyDescent="0.3">
      <c r="A11" s="218" t="s">
        <v>1518</v>
      </c>
      <c r="B11" s="300" t="s">
        <v>1558</v>
      </c>
      <c r="C11" s="300"/>
      <c r="D11" s="301"/>
      <c r="E11" s="301"/>
      <c r="F11" s="301"/>
      <c r="G11" s="301"/>
      <c r="H11" s="301"/>
      <c r="I11" s="301"/>
      <c r="J11" s="219"/>
    </row>
    <row r="12" spans="1:10" ht="15" x14ac:dyDescent="0.3">
      <c r="A12" s="218" t="s">
        <v>1520</v>
      </c>
      <c r="B12" s="300" t="s">
        <v>1521</v>
      </c>
      <c r="C12" s="300"/>
      <c r="D12" s="301"/>
      <c r="E12" s="301"/>
      <c r="F12" s="301"/>
      <c r="G12" s="301"/>
      <c r="H12" s="301"/>
      <c r="I12" s="301"/>
      <c r="J12" s="219"/>
    </row>
    <row r="13" spans="1:10" ht="15" x14ac:dyDescent="0.3">
      <c r="A13" s="218" t="s">
        <v>1522</v>
      </c>
      <c r="B13" s="300" t="s">
        <v>1787</v>
      </c>
      <c r="C13" s="300"/>
      <c r="D13" s="301"/>
      <c r="E13" s="301"/>
      <c r="F13" s="301"/>
      <c r="G13" s="301"/>
      <c r="H13" s="301"/>
      <c r="I13" s="301"/>
      <c r="J13" s="219"/>
    </row>
    <row r="14" spans="1:10" ht="15" x14ac:dyDescent="0.3">
      <c r="A14" s="220" t="s">
        <v>1523</v>
      </c>
      <c r="B14" s="221" t="s">
        <v>1559</v>
      </c>
      <c r="C14" s="221"/>
      <c r="D14" s="222"/>
      <c r="E14" s="222"/>
      <c r="F14" s="222"/>
      <c r="G14" s="222"/>
      <c r="H14" s="222"/>
      <c r="I14" s="222"/>
      <c r="J14" s="223"/>
    </row>
    <row r="15" spans="1:10" ht="65.150000000000006" customHeight="1" x14ac:dyDescent="0.35">
      <c r="A15" s="302" t="s">
        <v>1773</v>
      </c>
      <c r="B15" s="325" t="s">
        <v>0</v>
      </c>
      <c r="C15" s="303" t="s">
        <v>1524</v>
      </c>
      <c r="D15" s="356" t="s">
        <v>1525</v>
      </c>
      <c r="E15" s="356" t="s">
        <v>1526</v>
      </c>
      <c r="F15" s="303" t="s">
        <v>1527</v>
      </c>
      <c r="G15" s="303" t="s">
        <v>1528</v>
      </c>
      <c r="H15" s="303" t="s">
        <v>1800</v>
      </c>
      <c r="I15" s="303" t="s">
        <v>1560</v>
      </c>
      <c r="J15" s="305" t="s">
        <v>1561</v>
      </c>
    </row>
    <row r="16" spans="1:10" ht="15.65" customHeight="1" x14ac:dyDescent="0.25">
      <c r="C16" s="32"/>
      <c r="D16" s="377" t="str">
        <f>IFERROR((INDEX('(0) NAFSGL Installation List'!$D$3:$F$424, MATCH(C16,'(0) NAFSGL Installation List'!$E$3:$E$424,0), 1)), " ")</f>
        <v xml:space="preserve"> </v>
      </c>
      <c r="E16" s="378" t="str">
        <f>IFERROR(
  IF(
    INDEX('(0) NAFSGL Installation List'!$F$3:$F$424,
          MATCH($D16,'(0) NAFSGL Installation List'!$D$3:$D$424,0)
    )="OCONUS",
    INDEX('(0) NAFSGL Installation List'!$G$3:$G$424,
          MATCH($D16,'(0) NAFSGL Installation List'!$D$3:$D$424,0)
    ),
    IF(
      INDEX('(0) NAFSGL Installation List'!$F$3:$F$424,
            MATCH($D16,'(0) NAFSGL Installation List'!$D$3:$D$424,0)
      )="Expeditionary",
      IF(
        INDEX('(0) NAFSGL Installation List'!$H$3:$H$424,
              MATCH($D16,'(0) NAFSGL Installation List'!$D$3:$D$424,0)
        )="Not Applicable",
        INDEX('(0) NAFSGL Installation List'!$F$3:$F$424,
              MATCH($D16,'(0) NAFSGL Installation List'!$D$3:$D$424,0)
        ),
        INDEX('(0) NAFSGL Installation List'!$H$3:$H$424,
              MATCH($D16,'(0) NAFSGL Installation List'!$D$3:$D$424,0)
        )
      ),
      INDEX('(0) NAFSGL Installation List'!$F$3:$F$424,
            MATCH($D16,'(0) NAFSGL Installation List'!$D$3:$D$424,0)
      )
    )
  ),
"")</f>
        <v/>
      </c>
      <c r="F16" s="7"/>
      <c r="G16" s="7"/>
      <c r="H16" s="6"/>
      <c r="I16" s="254"/>
      <c r="J16" s="212"/>
    </row>
    <row r="17" spans="3:11" ht="15" customHeight="1" x14ac:dyDescent="0.25">
      <c r="C17" s="32"/>
      <c r="D17" s="379" t="str">
        <f>IFERROR((INDEX('(0) NAFSGL Installation List'!$D$3:$F$424, MATCH(C17,'(0) NAFSGL Installation List'!$E$3:$E$424,0), 1)), " ")</f>
        <v xml:space="preserve"> </v>
      </c>
      <c r="E17" s="380" t="str">
        <f>IFERROR(
  IF(
    INDEX('(0) NAFSGL Installation List'!$F$3:$F$424,
          MATCH($D17,'(0) NAFSGL Installation List'!$D$3:$D$424,0)
    )="OCONUS",
    INDEX('(0) NAFSGL Installation List'!$G$3:$G$424,
          MATCH($D17,'(0) NAFSGL Installation List'!$D$3:$D$424,0)
    ),
    IF(
      INDEX('(0) NAFSGL Installation List'!$F$3:$F$424,
            MATCH($D17,'(0) NAFSGL Installation List'!$D$3:$D$424,0)
      )="Expeditionary",
      IF(
        INDEX('(0) NAFSGL Installation List'!$H$3:$H$424,
              MATCH($D17,'(0) NAFSGL Installation List'!$D$3:$D$424,0)
        )="Not Applicable",
        INDEX('(0) NAFSGL Installation List'!$F$3:$F$424,
              MATCH($D17,'(0) NAFSGL Installation List'!$D$3:$D$424,0)
        ),
        INDEX('(0) NAFSGL Installation List'!$H$3:$H$424,
              MATCH($D17,'(0) NAFSGL Installation List'!$D$3:$D$424,0)
        )
      ),
      INDEX('(0) NAFSGL Installation List'!$F$3:$F$424,
            MATCH($D17,'(0) NAFSGL Installation List'!$D$3:$D$424,0)
      )
    )
  ),
"")</f>
        <v/>
      </c>
      <c r="F17" s="7"/>
      <c r="G17" s="7"/>
      <c r="H17" s="6"/>
      <c r="I17" s="254"/>
      <c r="J17" s="212"/>
    </row>
    <row r="18" spans="3:11" ht="15" customHeight="1" x14ac:dyDescent="0.25">
      <c r="C18" s="32"/>
      <c r="D18" s="380" t="str">
        <f>IFERROR((INDEX('(0) NAFSGL Installation List'!$D$3:$F$424, MATCH(C18,'(0) NAFSGL Installation List'!$E$3:$E$424,0), 1)), " ")</f>
        <v xml:space="preserve"> </v>
      </c>
      <c r="E18" s="380" t="str">
        <f>IFERROR(
  IF(
    INDEX('(0) NAFSGL Installation List'!$F$3:$F$424,
          MATCH($D18,'(0) NAFSGL Installation List'!$D$3:$D$424,0)
    )="OCONUS",
    INDEX('(0) NAFSGL Installation List'!$G$3:$G$424,
          MATCH($D18,'(0) NAFSGL Installation List'!$D$3:$D$424,0)
    ),
    IF(
      INDEX('(0) NAFSGL Installation List'!$F$3:$F$424,
            MATCH($D18,'(0) NAFSGL Installation List'!$D$3:$D$424,0)
      )="Expeditionary",
      IF(
        INDEX('(0) NAFSGL Installation List'!$H$3:$H$424,
              MATCH($D18,'(0) NAFSGL Installation List'!$D$3:$D$424,0)
        )="Not Applicable",
        INDEX('(0) NAFSGL Installation List'!$F$3:$F$424,
              MATCH($D18,'(0) NAFSGL Installation List'!$D$3:$D$424,0)
        ),
        INDEX('(0) NAFSGL Installation List'!$H$3:$H$424,
              MATCH($D18,'(0) NAFSGL Installation List'!$D$3:$D$424,0)
        )
      ),
      INDEX('(0) NAFSGL Installation List'!$F$3:$F$424,
            MATCH($D18,'(0) NAFSGL Installation List'!$D$3:$D$424,0)
      )
    )
  ),
"")</f>
        <v/>
      </c>
      <c r="F18" s="7"/>
      <c r="G18" s="7"/>
      <c r="H18" s="6"/>
      <c r="I18" s="254"/>
      <c r="J18" s="212"/>
    </row>
    <row r="19" spans="3:11" ht="15" customHeight="1" x14ac:dyDescent="0.25">
      <c r="C19" s="32"/>
      <c r="D19" s="380" t="str">
        <f>IFERROR((INDEX('(0) NAFSGL Installation List'!$D$3:$F$424, MATCH(C20,'(0) NAFSGL Installation List'!$E$3:$E$424,0), 1)), " ")</f>
        <v xml:space="preserve"> </v>
      </c>
      <c r="E19" s="380" t="str">
        <f>IFERROR(
  IF(
    INDEX('(0) NAFSGL Installation List'!$F$3:$F$424,
          MATCH($D19,'(0) NAFSGL Installation List'!$D$3:$D$424,0)
    )="OCONUS",
    INDEX('(0) NAFSGL Installation List'!$G$3:$G$424,
          MATCH($D19,'(0) NAFSGL Installation List'!$D$3:$D$424,0)
    ),
    IF(
      INDEX('(0) NAFSGL Installation List'!$F$3:$F$424,
            MATCH($D19,'(0) NAFSGL Installation List'!$D$3:$D$424,0)
      )="Expeditionary",
      IF(
        INDEX('(0) NAFSGL Installation List'!$H$3:$H$424,
              MATCH($D19,'(0) NAFSGL Installation List'!$D$3:$D$424,0)
        )="Not Applicable",
        INDEX('(0) NAFSGL Installation List'!$F$3:$F$424,
              MATCH($D19,'(0) NAFSGL Installation List'!$D$3:$D$424,0)
        ),
        INDEX('(0) NAFSGL Installation List'!$H$3:$H$424,
              MATCH($D19,'(0) NAFSGL Installation List'!$D$3:$D$424,0)
        )
      ),
      INDEX('(0) NAFSGL Installation List'!$F$3:$F$424,
            MATCH($D19,'(0) NAFSGL Installation List'!$D$3:$D$424,0)
      )
    )
  ),
"")</f>
        <v/>
      </c>
      <c r="F19" s="7"/>
      <c r="G19" s="7"/>
      <c r="H19" s="6"/>
      <c r="I19" s="254"/>
      <c r="J19" s="212"/>
    </row>
    <row r="20" spans="3:11" ht="15" customHeight="1" x14ac:dyDescent="0.25">
      <c r="C20" s="32"/>
      <c r="D20" s="380" t="str">
        <f>IFERROR((INDEX('(0) NAFSGL Installation List'!$D$3:$F$424, MATCH(#REF!,'(0) NAFSGL Installation List'!$E$3:$E$424,0), 1)), " ")</f>
        <v xml:space="preserve"> </v>
      </c>
      <c r="E20" s="380" t="str">
        <f>IFERROR(
  IF(
    INDEX('(0) NAFSGL Installation List'!$F$3:$F$424,
          MATCH($D20,'(0) NAFSGL Installation List'!$D$3:$D$424,0)
    )="OCONUS",
    INDEX('(0) NAFSGL Installation List'!$G$3:$G$424,
          MATCH($D20,'(0) NAFSGL Installation List'!$D$3:$D$424,0)
    ),
    IF(
      INDEX('(0) NAFSGL Installation List'!$F$3:$F$424,
            MATCH($D20,'(0) NAFSGL Installation List'!$D$3:$D$424,0)
      )="Expeditionary",
      IF(
        INDEX('(0) NAFSGL Installation List'!$H$3:$H$424,
              MATCH($D20,'(0) NAFSGL Installation List'!$D$3:$D$424,0)
        )="Not Applicable",
        INDEX('(0) NAFSGL Installation List'!$F$3:$F$424,
              MATCH($D20,'(0) NAFSGL Installation List'!$D$3:$D$424,0)
        ),
        INDEX('(0) NAFSGL Installation List'!$H$3:$H$424,
              MATCH($D20,'(0) NAFSGL Installation List'!$D$3:$D$424,0)
        )
      ),
      INDEX('(0) NAFSGL Installation List'!$F$3:$F$424,
            MATCH($D20,'(0) NAFSGL Installation List'!$D$3:$D$424,0)
      )
    )
  ),
"")</f>
        <v/>
      </c>
      <c r="F20" s="7"/>
      <c r="G20" s="7"/>
      <c r="H20" s="6"/>
      <c r="I20" s="254"/>
      <c r="J20" s="212"/>
    </row>
    <row r="21" spans="3:11" ht="15" customHeight="1" x14ac:dyDescent="0.25">
      <c r="C21" s="32"/>
      <c r="D21" s="380" t="str">
        <f>IFERROR((INDEX('(0) NAFSGL Installation List'!$D$3:$F$424, MATCH(C21,'(0) NAFSGL Installation List'!$E$3:$E$424,0), 1)), " ")</f>
        <v xml:space="preserve"> </v>
      </c>
      <c r="E21" s="380" t="str">
        <f>IFERROR(
  IF(
    INDEX('(0) NAFSGL Installation List'!$F$3:$F$424,
          MATCH($D21,'(0) NAFSGL Installation List'!$D$3:$D$424,0)
    )="OCONUS",
    INDEX('(0) NAFSGL Installation List'!$G$3:$G$424,
          MATCH($D21,'(0) NAFSGL Installation List'!$D$3:$D$424,0)
    ),
    IF(
      INDEX('(0) NAFSGL Installation List'!$F$3:$F$424,
            MATCH($D21,'(0) NAFSGL Installation List'!$D$3:$D$424,0)
      )="Expeditionary",
      IF(
        INDEX('(0) NAFSGL Installation List'!$H$3:$H$424,
              MATCH($D21,'(0) NAFSGL Installation List'!$D$3:$D$424,0)
        )="Not Applicable",
        INDEX('(0) NAFSGL Installation List'!$F$3:$F$424,
              MATCH($D21,'(0) NAFSGL Installation List'!$D$3:$D$424,0)
        ),
        INDEX('(0) NAFSGL Installation List'!$H$3:$H$424,
              MATCH($D21,'(0) NAFSGL Installation List'!$D$3:$D$424,0)
        )
      ),
      INDEX('(0) NAFSGL Installation List'!$F$3:$F$424,
            MATCH($D21,'(0) NAFSGL Installation List'!$D$3:$D$424,0)
      )
    )
  ),
"")</f>
        <v/>
      </c>
      <c r="F21" s="7"/>
      <c r="G21" s="7"/>
      <c r="H21" s="6"/>
      <c r="I21" s="254"/>
      <c r="J21" s="212"/>
    </row>
    <row r="22" spans="3:11" ht="15" customHeight="1" x14ac:dyDescent="0.25">
      <c r="C22" s="32"/>
      <c r="D22" s="380" t="str">
        <f>IFERROR((INDEX('(0) NAFSGL Installation List'!$D$3:$F$424, MATCH(C22,'(0) NAFSGL Installation List'!$E$3:$E$424,0), 1)), " ")</f>
        <v xml:space="preserve"> </v>
      </c>
      <c r="E22" s="380" t="str">
        <f>IFERROR(
  IF(
    INDEX('(0) NAFSGL Installation List'!$F$3:$F$424,
          MATCH($D22,'(0) NAFSGL Installation List'!$D$3:$D$424,0)
    )="OCONUS",
    INDEX('(0) NAFSGL Installation List'!$G$3:$G$424,
          MATCH($D22,'(0) NAFSGL Installation List'!$D$3:$D$424,0)
    ),
    IF(
      INDEX('(0) NAFSGL Installation List'!$F$3:$F$424,
            MATCH($D22,'(0) NAFSGL Installation List'!$D$3:$D$424,0)
      )="Expeditionary",
      IF(
        INDEX('(0) NAFSGL Installation List'!$H$3:$H$424,
              MATCH($D22,'(0) NAFSGL Installation List'!$D$3:$D$424,0)
        )="Not Applicable",
        INDEX('(0) NAFSGL Installation List'!$F$3:$F$424,
              MATCH($D22,'(0) NAFSGL Installation List'!$D$3:$D$424,0)
        ),
        INDEX('(0) NAFSGL Installation List'!$H$3:$H$424,
              MATCH($D22,'(0) NAFSGL Installation List'!$D$3:$D$424,0)
        )
      ),
      INDEX('(0) NAFSGL Installation List'!$F$3:$F$424,
            MATCH($D22,'(0) NAFSGL Installation List'!$D$3:$D$424,0)
      )
    )
  ),
"")</f>
        <v/>
      </c>
      <c r="F22" s="7"/>
      <c r="G22" s="7"/>
      <c r="H22" s="6"/>
      <c r="I22" s="254"/>
      <c r="J22" s="212"/>
    </row>
    <row r="23" spans="3:11" ht="15" customHeight="1" x14ac:dyDescent="0.25">
      <c r="C23" s="32"/>
      <c r="D23" s="380" t="str">
        <f>IFERROR((INDEX('(0) NAFSGL Installation List'!$D$3:$F$424, MATCH(C23,'(0) NAFSGL Installation List'!$E$3:$E$424,0), 1)), " ")</f>
        <v xml:space="preserve"> </v>
      </c>
      <c r="E23" s="380" t="str">
        <f>IFERROR(
  IF(
    INDEX('(0) NAFSGL Installation List'!$F$3:$F$424,
          MATCH($D23,'(0) NAFSGL Installation List'!$D$3:$D$424,0)
    )="OCONUS",
    INDEX('(0) NAFSGL Installation List'!$G$3:$G$424,
          MATCH($D23,'(0) NAFSGL Installation List'!$D$3:$D$424,0)
    ),
    IF(
      INDEX('(0) NAFSGL Installation List'!$F$3:$F$424,
            MATCH($D23,'(0) NAFSGL Installation List'!$D$3:$D$424,0)
      )="Expeditionary",
      IF(
        INDEX('(0) NAFSGL Installation List'!$H$3:$H$424,
              MATCH($D23,'(0) NAFSGL Installation List'!$D$3:$D$424,0)
        )="Not Applicable",
        INDEX('(0) NAFSGL Installation List'!$F$3:$F$424,
              MATCH($D23,'(0) NAFSGL Installation List'!$D$3:$D$424,0)
        ),
        INDEX('(0) NAFSGL Installation List'!$H$3:$H$424,
              MATCH($D23,'(0) NAFSGL Installation List'!$D$3:$D$424,0)
        )
      ),
      INDEX('(0) NAFSGL Installation List'!$F$3:$F$424,
            MATCH($D23,'(0) NAFSGL Installation List'!$D$3:$D$424,0)
      )
    )
  ),
"")</f>
        <v/>
      </c>
      <c r="F23" s="7"/>
      <c r="G23" s="7"/>
      <c r="H23" s="6"/>
      <c r="I23" s="254"/>
      <c r="J23" s="212"/>
    </row>
    <row r="24" spans="3:11" ht="15" customHeight="1" x14ac:dyDescent="0.25">
      <c r="C24" s="32"/>
      <c r="D24" s="380" t="str">
        <f>IFERROR((INDEX('(0) NAFSGL Installation List'!$D$3:$F$424, MATCH(C24,'(0) NAFSGL Installation List'!$E$3:$E$424,0), 1)), " ")</f>
        <v xml:space="preserve"> </v>
      </c>
      <c r="E24" s="380" t="str">
        <f>IFERROR(
  IF(
    INDEX('(0) NAFSGL Installation List'!$F$3:$F$424,
          MATCH($D24,'(0) NAFSGL Installation List'!$D$3:$D$424,0)
    )="OCONUS",
    INDEX('(0) NAFSGL Installation List'!$G$3:$G$424,
          MATCH($D24,'(0) NAFSGL Installation List'!$D$3:$D$424,0)
    ),
    IF(
      INDEX('(0) NAFSGL Installation List'!$F$3:$F$424,
            MATCH($D24,'(0) NAFSGL Installation List'!$D$3:$D$424,0)
      )="Expeditionary",
      IF(
        INDEX('(0) NAFSGL Installation List'!$H$3:$H$424,
              MATCH($D24,'(0) NAFSGL Installation List'!$D$3:$D$424,0)
        )="Not Applicable",
        INDEX('(0) NAFSGL Installation List'!$F$3:$F$424,
              MATCH($D24,'(0) NAFSGL Installation List'!$D$3:$D$424,0)
        ),
        INDEX('(0) NAFSGL Installation List'!$H$3:$H$424,
              MATCH($D24,'(0) NAFSGL Installation List'!$D$3:$D$424,0)
        )
      ),
      INDEX('(0) NAFSGL Installation List'!$F$3:$F$424,
            MATCH($D24,'(0) NAFSGL Installation List'!$D$3:$D$424,0)
      )
    )
  ),
"")</f>
        <v/>
      </c>
      <c r="F24" s="7"/>
      <c r="G24" s="7"/>
      <c r="H24" s="6"/>
      <c r="I24" s="254"/>
      <c r="J24" s="212"/>
    </row>
    <row r="25" spans="3:11" ht="15" customHeight="1" x14ac:dyDescent="0.25">
      <c r="C25" s="32"/>
      <c r="D25" s="380" t="str">
        <f>IFERROR((INDEX('(0) NAFSGL Installation List'!$D$3:$F$424, MATCH(C25,'(0) NAFSGL Installation List'!$E$3:$E$424,0), 1)), " ")</f>
        <v xml:space="preserve"> </v>
      </c>
      <c r="E25" s="380" t="str">
        <f>IFERROR(
  IF(
    INDEX('(0) NAFSGL Installation List'!$F$3:$F$424,
          MATCH($D25,'(0) NAFSGL Installation List'!$D$3:$D$424,0)
    )="OCONUS",
    INDEX('(0) NAFSGL Installation List'!$G$3:$G$424,
          MATCH($D25,'(0) NAFSGL Installation List'!$D$3:$D$424,0)
    ),
    IF(
      INDEX('(0) NAFSGL Installation List'!$F$3:$F$424,
            MATCH($D25,'(0) NAFSGL Installation List'!$D$3:$D$424,0)
      )="Expeditionary",
      IF(
        INDEX('(0) NAFSGL Installation List'!$H$3:$H$424,
              MATCH($D25,'(0) NAFSGL Installation List'!$D$3:$D$424,0)
        )="Not Applicable",
        INDEX('(0) NAFSGL Installation List'!$F$3:$F$424,
              MATCH($D25,'(0) NAFSGL Installation List'!$D$3:$D$424,0)
        ),
        INDEX('(0) NAFSGL Installation List'!$H$3:$H$424,
              MATCH($D25,'(0) NAFSGL Installation List'!$D$3:$D$424,0)
        )
      ),
      INDEX('(0) NAFSGL Installation List'!$F$3:$F$424,
            MATCH($D25,'(0) NAFSGL Installation List'!$D$3:$D$424,0)
      )
    )
  ),
"")</f>
        <v/>
      </c>
      <c r="F25" s="7"/>
      <c r="G25" s="7"/>
      <c r="H25" s="6"/>
      <c r="I25" s="254"/>
      <c r="J25" s="212"/>
    </row>
    <row r="26" spans="3:11" x14ac:dyDescent="0.25">
      <c r="C26" s="32"/>
      <c r="D26" s="380" t="str">
        <f>IFERROR((INDEX('(0) NAFSGL Installation List'!$D$3:$F$424, MATCH(C26,'(0) NAFSGL Installation List'!$E$3:$E$424,0), 1)), " ")</f>
        <v xml:space="preserve"> </v>
      </c>
      <c r="E26" s="380" t="str">
        <f>IFERROR(
  IF(
    INDEX('(0) NAFSGL Installation List'!$F$3:$F$424,
          MATCH($D26,'(0) NAFSGL Installation List'!$D$3:$D$424,0)
    )="OCONUS",
    INDEX('(0) NAFSGL Installation List'!$G$3:$G$424,
          MATCH($D26,'(0) NAFSGL Installation List'!$D$3:$D$424,0)
    ),
    IF(
      INDEX('(0) NAFSGL Installation List'!$F$3:$F$424,
            MATCH($D26,'(0) NAFSGL Installation List'!$D$3:$D$424,0)
      )="Expeditionary",
      IF(
        INDEX('(0) NAFSGL Installation List'!$H$3:$H$424,
              MATCH($D26,'(0) NAFSGL Installation List'!$D$3:$D$424,0)
        )="Not Applicable",
        INDEX('(0) NAFSGL Installation List'!$F$3:$F$424,
              MATCH($D26,'(0) NAFSGL Installation List'!$D$3:$D$424,0)
        ),
        INDEX('(0) NAFSGL Installation List'!$H$3:$H$424,
              MATCH($D26,'(0) NAFSGL Installation List'!$D$3:$D$424,0)
        )
      ),
      INDEX('(0) NAFSGL Installation List'!$F$3:$F$424,
            MATCH($D26,'(0) NAFSGL Installation List'!$D$3:$D$424,0)
      )
    )
  ),
"")</f>
        <v/>
      </c>
      <c r="F26" s="7"/>
      <c r="G26" s="7"/>
      <c r="H26" s="6"/>
      <c r="I26" s="254"/>
      <c r="J26" s="212"/>
    </row>
    <row r="27" spans="3:11" x14ac:dyDescent="0.25">
      <c r="C27" s="32"/>
      <c r="D27" s="380" t="str">
        <f>IFERROR((INDEX('(0) NAFSGL Installation List'!$D$3:$F$424, MATCH(C27,'(0) NAFSGL Installation List'!$E$3:$E$424,0), 1)), " ")</f>
        <v xml:space="preserve"> </v>
      </c>
      <c r="E27" s="380" t="str">
        <f>IFERROR(
  IF(
    INDEX('(0) NAFSGL Installation List'!$F$3:$F$424,
          MATCH($D27,'(0) NAFSGL Installation List'!$D$3:$D$424,0)
    )="OCONUS",
    INDEX('(0) NAFSGL Installation List'!$G$3:$G$424,
          MATCH($D27,'(0) NAFSGL Installation List'!$D$3:$D$424,0)
    ),
    IF(
      INDEX('(0) NAFSGL Installation List'!$F$3:$F$424,
            MATCH($D27,'(0) NAFSGL Installation List'!$D$3:$D$424,0)
      )="Expeditionary",
      IF(
        INDEX('(0) NAFSGL Installation List'!$H$3:$H$424,
              MATCH($D27,'(0) NAFSGL Installation List'!$D$3:$D$424,0)
        )="Not Applicable",
        INDEX('(0) NAFSGL Installation List'!$F$3:$F$424,
              MATCH($D27,'(0) NAFSGL Installation List'!$D$3:$D$424,0)
        ),
        INDEX('(0) NAFSGL Installation List'!$H$3:$H$424,
              MATCH($D27,'(0) NAFSGL Installation List'!$D$3:$D$424,0)
        )
      ),
      INDEX('(0) NAFSGL Installation List'!$F$3:$F$424,
            MATCH($D27,'(0) NAFSGL Installation List'!$D$3:$D$424,0)
      )
    )
  ),
"")</f>
        <v/>
      </c>
      <c r="F27" s="7"/>
      <c r="G27" s="7"/>
      <c r="H27" s="6"/>
      <c r="I27" s="254"/>
      <c r="J27" s="212"/>
    </row>
    <row r="28" spans="3:11" x14ac:dyDescent="0.25">
      <c r="C28" s="32"/>
      <c r="D28" s="380" t="str">
        <f>IFERROR((INDEX('(0) NAFSGL Installation List'!$D$3:$F$424, MATCH(C28,'(0) NAFSGL Installation List'!$E$3:$E$424,0), 1)), " ")</f>
        <v xml:space="preserve"> </v>
      </c>
      <c r="E28" s="380" t="str">
        <f>IFERROR(
  IF(
    INDEX('(0) NAFSGL Installation List'!$F$3:$F$424,
          MATCH($D28,'(0) NAFSGL Installation List'!$D$3:$D$424,0)
    )="OCONUS",
    INDEX('(0) NAFSGL Installation List'!$G$3:$G$424,
          MATCH($D28,'(0) NAFSGL Installation List'!$D$3:$D$424,0)
    ),
    IF(
      INDEX('(0) NAFSGL Installation List'!$F$3:$F$424,
            MATCH($D28,'(0) NAFSGL Installation List'!$D$3:$D$424,0)
      )="Expeditionary",
      IF(
        INDEX('(0) NAFSGL Installation List'!$H$3:$H$424,
              MATCH($D28,'(0) NAFSGL Installation List'!$D$3:$D$424,0)
        )="Not Applicable",
        INDEX('(0) NAFSGL Installation List'!$F$3:$F$424,
              MATCH($D28,'(0) NAFSGL Installation List'!$D$3:$D$424,0)
        ),
        INDEX('(0) NAFSGL Installation List'!$H$3:$H$424,
              MATCH($D28,'(0) NAFSGL Installation List'!$D$3:$D$424,0)
        )
      ),
      INDEX('(0) NAFSGL Installation List'!$F$3:$F$424,
            MATCH($D28,'(0) NAFSGL Installation List'!$D$3:$D$424,0)
      )
    )
  ),
"")</f>
        <v/>
      </c>
      <c r="F28" s="7"/>
      <c r="G28" s="7"/>
      <c r="H28" s="6"/>
      <c r="I28" s="254"/>
      <c r="J28" s="212"/>
      <c r="K28" s="269"/>
    </row>
    <row r="29" spans="3:11" x14ac:dyDescent="0.25">
      <c r="C29" s="32"/>
      <c r="D29" s="380" t="str">
        <f>IFERROR((INDEX('(0) NAFSGL Installation List'!$D$3:$F$424, MATCH(C29,'(0) NAFSGL Installation List'!$E$3:$E$424,0), 1)), " ")</f>
        <v xml:space="preserve"> </v>
      </c>
      <c r="E29" s="380" t="str">
        <f>IFERROR(
  IF(
    INDEX('(0) NAFSGL Installation List'!$F$3:$F$424,
          MATCH($D29,'(0) NAFSGL Installation List'!$D$3:$D$424,0)
    )="OCONUS",
    INDEX('(0) NAFSGL Installation List'!$G$3:$G$424,
          MATCH($D29,'(0) NAFSGL Installation List'!$D$3:$D$424,0)
    ),
    IF(
      INDEX('(0) NAFSGL Installation List'!$F$3:$F$424,
            MATCH($D29,'(0) NAFSGL Installation List'!$D$3:$D$424,0)
      )="Expeditionary",
      IF(
        INDEX('(0) NAFSGL Installation List'!$H$3:$H$424,
              MATCH($D29,'(0) NAFSGL Installation List'!$D$3:$D$424,0)
        )="Not Applicable",
        INDEX('(0) NAFSGL Installation List'!$F$3:$F$424,
              MATCH($D29,'(0) NAFSGL Installation List'!$D$3:$D$424,0)
        ),
        INDEX('(0) NAFSGL Installation List'!$H$3:$H$424,
              MATCH($D29,'(0) NAFSGL Installation List'!$D$3:$D$424,0)
        )
      ),
      INDEX('(0) NAFSGL Installation List'!$F$3:$F$424,
            MATCH($D29,'(0) NAFSGL Installation List'!$D$3:$D$424,0)
      )
    )
  ),
"")</f>
        <v/>
      </c>
      <c r="F29" s="7"/>
      <c r="G29" s="7"/>
      <c r="H29" s="6"/>
      <c r="I29" s="254"/>
      <c r="J29" s="212"/>
      <c r="K29" s="269"/>
    </row>
    <row r="30" spans="3:11" x14ac:dyDescent="0.25">
      <c r="C30" s="32"/>
      <c r="D30" s="380" t="str">
        <f>IFERROR((INDEX('(0) NAFSGL Installation List'!$D$3:$F$424, MATCH(C30,'(0) NAFSGL Installation List'!$E$3:$E$424,0), 1)), " ")</f>
        <v xml:space="preserve"> </v>
      </c>
      <c r="E30" s="380" t="str">
        <f>IFERROR(
  IF(
    INDEX('(0) NAFSGL Installation List'!$F$3:$F$424,
          MATCH($D30,'(0) NAFSGL Installation List'!$D$3:$D$424,0)
    )="OCONUS",
    INDEX('(0) NAFSGL Installation List'!$G$3:$G$424,
          MATCH($D30,'(0) NAFSGL Installation List'!$D$3:$D$424,0)
    ),
    IF(
      INDEX('(0) NAFSGL Installation List'!$F$3:$F$424,
            MATCH($D30,'(0) NAFSGL Installation List'!$D$3:$D$424,0)
      )="Expeditionary",
      IF(
        INDEX('(0) NAFSGL Installation List'!$H$3:$H$424,
              MATCH($D30,'(0) NAFSGL Installation List'!$D$3:$D$424,0)
        )="Not Applicable",
        INDEX('(0) NAFSGL Installation List'!$F$3:$F$424,
              MATCH($D30,'(0) NAFSGL Installation List'!$D$3:$D$424,0)
        ),
        INDEX('(0) NAFSGL Installation List'!$H$3:$H$424,
              MATCH($D30,'(0) NAFSGL Installation List'!$D$3:$D$424,0)
        )
      ),
      INDEX('(0) NAFSGL Installation List'!$F$3:$F$424,
            MATCH($D30,'(0) NAFSGL Installation List'!$D$3:$D$424,0)
      )
    )
  ),
"")</f>
        <v/>
      </c>
      <c r="F30" s="7"/>
      <c r="G30" s="7"/>
      <c r="H30" s="6"/>
      <c r="I30" s="254"/>
      <c r="J30" s="212"/>
      <c r="K30" s="269"/>
    </row>
    <row r="31" spans="3:11" x14ac:dyDescent="0.25">
      <c r="C31" s="32"/>
      <c r="D31" s="380" t="str">
        <f>IFERROR((INDEX('(0) NAFSGL Installation List'!$D$3:$F$424, MATCH(C32,'(0) NAFSGL Installation List'!$E$3:$E$424,0), 1)), " ")</f>
        <v xml:space="preserve"> </v>
      </c>
      <c r="E31" s="380" t="str">
        <f>IFERROR(
  IF(
    INDEX('(0) NAFSGL Installation List'!$F$3:$F$424,
          MATCH($D31,'(0) NAFSGL Installation List'!$D$3:$D$424,0)
    )="OCONUS",
    INDEX('(0) NAFSGL Installation List'!$G$3:$G$424,
          MATCH($D31,'(0) NAFSGL Installation List'!$D$3:$D$424,0)
    ),
    IF(
      INDEX('(0) NAFSGL Installation List'!$F$3:$F$424,
            MATCH($D31,'(0) NAFSGL Installation List'!$D$3:$D$424,0)
      )="Expeditionary",
      IF(
        INDEX('(0) NAFSGL Installation List'!$H$3:$H$424,
              MATCH($D31,'(0) NAFSGL Installation List'!$D$3:$D$424,0)
        )="Not Applicable",
        INDEX('(0) NAFSGL Installation List'!$F$3:$F$424,
              MATCH($D31,'(0) NAFSGL Installation List'!$D$3:$D$424,0)
        ),
        INDEX('(0) NAFSGL Installation List'!$H$3:$H$424,
              MATCH($D31,'(0) NAFSGL Installation List'!$D$3:$D$424,0)
        )
      ),
      INDEX('(0) NAFSGL Installation List'!$F$3:$F$424,
            MATCH($D31,'(0) NAFSGL Installation List'!$D$3:$D$424,0)
      )
    )
  ),
"")</f>
        <v/>
      </c>
      <c r="F31" s="7"/>
      <c r="G31" s="7"/>
      <c r="H31" s="6"/>
      <c r="I31" s="254"/>
      <c r="J31" s="212"/>
      <c r="K31" s="269"/>
    </row>
    <row r="32" spans="3:11" x14ac:dyDescent="0.25">
      <c r="C32" s="32"/>
      <c r="D32" s="380" t="str">
        <f>IFERROR((INDEX('(0) NAFSGL Installation List'!$D$3:$F$424, MATCH(#REF!,'(0) NAFSGL Installation List'!$E$3:$E$424,0), 1)), " ")</f>
        <v xml:space="preserve"> </v>
      </c>
      <c r="E32" s="380" t="str">
        <f>IFERROR(
  IF(
    INDEX('(0) NAFSGL Installation List'!$F$3:$F$424,
          MATCH($D32,'(0) NAFSGL Installation List'!$D$3:$D$424,0)
    )="OCONUS",
    INDEX('(0) NAFSGL Installation List'!$G$3:$G$424,
          MATCH($D32,'(0) NAFSGL Installation List'!$D$3:$D$424,0)
    ),
    IF(
      INDEX('(0) NAFSGL Installation List'!$F$3:$F$424,
            MATCH($D32,'(0) NAFSGL Installation List'!$D$3:$D$424,0)
      )="Expeditionary",
      IF(
        INDEX('(0) NAFSGL Installation List'!$H$3:$H$424,
              MATCH($D32,'(0) NAFSGL Installation List'!$D$3:$D$424,0)
        )="Not Applicable",
        INDEX('(0) NAFSGL Installation List'!$F$3:$F$424,
              MATCH($D32,'(0) NAFSGL Installation List'!$D$3:$D$424,0)
        ),
        INDEX('(0) NAFSGL Installation List'!$H$3:$H$424,
              MATCH($D32,'(0) NAFSGL Installation List'!$D$3:$D$424,0)
        )
      ),
      INDEX('(0) NAFSGL Installation List'!$F$3:$F$424,
            MATCH($D32,'(0) NAFSGL Installation List'!$D$3:$D$424,0)
      )
    )
  ),
"")</f>
        <v/>
      </c>
      <c r="F32" s="7"/>
      <c r="G32" s="7"/>
      <c r="H32" s="6"/>
      <c r="I32" s="254"/>
      <c r="J32" s="212"/>
      <c r="K32" s="269"/>
    </row>
    <row r="33" spans="1:11" x14ac:dyDescent="0.25">
      <c r="C33" s="32"/>
      <c r="D33" s="380" t="str">
        <f>IFERROR((INDEX('(0) NAFSGL Installation List'!$D$3:$F$424, MATCH(C33,'(0) NAFSGL Installation List'!$E$3:$E$424,0), 1)), " ")</f>
        <v xml:space="preserve"> </v>
      </c>
      <c r="E33" s="380" t="str">
        <f>IFERROR(
  IF(
    INDEX('(0) NAFSGL Installation List'!$F$3:$F$424,
          MATCH($D33,'(0) NAFSGL Installation List'!$D$3:$D$424,0)
    )="OCONUS",
    INDEX('(0) NAFSGL Installation List'!$G$3:$G$424,
          MATCH($D33,'(0) NAFSGL Installation List'!$D$3:$D$424,0)
    ),
    IF(
      INDEX('(0) NAFSGL Installation List'!$F$3:$F$424,
            MATCH($D33,'(0) NAFSGL Installation List'!$D$3:$D$424,0)
      )="Expeditionary",
      IF(
        INDEX('(0) NAFSGL Installation List'!$H$3:$H$424,
              MATCH($D33,'(0) NAFSGL Installation List'!$D$3:$D$424,0)
        )="Not Applicable",
        INDEX('(0) NAFSGL Installation List'!$F$3:$F$424,
              MATCH($D33,'(0) NAFSGL Installation List'!$D$3:$D$424,0)
        ),
        INDEX('(0) NAFSGL Installation List'!$H$3:$H$424,
              MATCH($D33,'(0) NAFSGL Installation List'!$D$3:$D$424,0)
        )
      ),
      INDEX('(0) NAFSGL Installation List'!$F$3:$F$424,
            MATCH($D33,'(0) NAFSGL Installation List'!$D$3:$D$424,0)
      )
    )
  ),
"")</f>
        <v/>
      </c>
      <c r="F33" s="7"/>
      <c r="G33" s="7"/>
      <c r="H33" s="6"/>
      <c r="I33" s="254"/>
      <c r="J33" s="212"/>
      <c r="K33" s="269"/>
    </row>
    <row r="34" spans="1:11" x14ac:dyDescent="0.25">
      <c r="C34" s="32"/>
      <c r="D34" s="380" t="str">
        <f>IFERROR((INDEX('(0) NAFSGL Installation List'!$D$3:$F$424, MATCH(C34,'(0) NAFSGL Installation List'!$E$3:$E$424,0), 1)), " ")</f>
        <v xml:space="preserve"> </v>
      </c>
      <c r="E34" s="380" t="str">
        <f>IFERROR(
  IF(
    INDEX('(0) NAFSGL Installation List'!$F$3:$F$424,
          MATCH($D34,'(0) NAFSGL Installation List'!$D$3:$D$424,0)
    )="OCONUS",
    INDEX('(0) NAFSGL Installation List'!$G$3:$G$424,
          MATCH($D34,'(0) NAFSGL Installation List'!$D$3:$D$424,0)
    ),
    IF(
      INDEX('(0) NAFSGL Installation List'!$F$3:$F$424,
            MATCH($D34,'(0) NAFSGL Installation List'!$D$3:$D$424,0)
      )="Expeditionary",
      IF(
        INDEX('(0) NAFSGL Installation List'!$H$3:$H$424,
              MATCH($D34,'(0) NAFSGL Installation List'!$D$3:$D$424,0)
        )="Not Applicable",
        INDEX('(0) NAFSGL Installation List'!$F$3:$F$424,
              MATCH($D34,'(0) NAFSGL Installation List'!$D$3:$D$424,0)
        ),
        INDEX('(0) NAFSGL Installation List'!$H$3:$H$424,
              MATCH($D34,'(0) NAFSGL Installation List'!$D$3:$D$424,0)
        )
      ),
      INDEX('(0) NAFSGL Installation List'!$F$3:$F$424,
            MATCH($D34,'(0) NAFSGL Installation List'!$D$3:$D$424,0)
      )
    )
  ),
"")</f>
        <v/>
      </c>
      <c r="F34" s="7"/>
      <c r="G34" s="7"/>
      <c r="H34" s="6"/>
      <c r="I34" s="254"/>
      <c r="J34" s="212"/>
      <c r="K34" s="269"/>
    </row>
    <row r="35" spans="1:11" x14ac:dyDescent="0.25">
      <c r="C35" s="32"/>
      <c r="D35" s="380" t="str">
        <f>IFERROR((INDEX('(0) NAFSGL Installation List'!$D$3:$F$424, MATCH(C35,'(0) NAFSGL Installation List'!$E$3:$E$424,0), 1)), " ")</f>
        <v xml:space="preserve"> </v>
      </c>
      <c r="E35" s="380" t="str">
        <f>IFERROR(
  IF(
    INDEX('(0) NAFSGL Installation List'!$F$3:$F$424,
          MATCH($D35,'(0) NAFSGL Installation List'!$D$3:$D$424,0)
    )="OCONUS",
    INDEX('(0) NAFSGL Installation List'!$G$3:$G$424,
          MATCH($D35,'(0) NAFSGL Installation List'!$D$3:$D$424,0)
    ),
    IF(
      INDEX('(0) NAFSGL Installation List'!$F$3:$F$424,
            MATCH($D35,'(0) NAFSGL Installation List'!$D$3:$D$424,0)
      )="Expeditionary",
      IF(
        INDEX('(0) NAFSGL Installation List'!$H$3:$H$424,
              MATCH($D35,'(0) NAFSGL Installation List'!$D$3:$D$424,0)
        )="Not Applicable",
        INDEX('(0) NAFSGL Installation List'!$F$3:$F$424,
              MATCH($D35,'(0) NAFSGL Installation List'!$D$3:$D$424,0)
        ),
        INDEX('(0) NAFSGL Installation List'!$H$3:$H$424,
              MATCH($D35,'(0) NAFSGL Installation List'!$D$3:$D$424,0)
        )
      ),
      INDEX('(0) NAFSGL Installation List'!$F$3:$F$424,
            MATCH($D35,'(0) NAFSGL Installation List'!$D$3:$D$424,0)
      )
    )
  ),
"")</f>
        <v/>
      </c>
      <c r="F35" s="7"/>
      <c r="G35" s="7"/>
      <c r="H35" s="6"/>
      <c r="I35" s="254"/>
      <c r="J35" s="212"/>
      <c r="K35" s="269"/>
    </row>
    <row r="36" spans="1:11" x14ac:dyDescent="0.25">
      <c r="C36" s="32"/>
      <c r="D36" s="380" t="str">
        <f>IFERROR((INDEX('(0) NAFSGL Installation List'!$D$3:$F$424, MATCH(C36,'(0) NAFSGL Installation List'!$E$3:$E$424,0), 1)), " ")</f>
        <v xml:space="preserve"> </v>
      </c>
      <c r="E36" s="380" t="str">
        <f>IFERROR(
  IF(
    INDEX('(0) NAFSGL Installation List'!$F$3:$F$424,
          MATCH($D36,'(0) NAFSGL Installation List'!$D$3:$D$424,0)
    )="OCONUS",
    INDEX('(0) NAFSGL Installation List'!$G$3:$G$424,
          MATCH($D36,'(0) NAFSGL Installation List'!$D$3:$D$424,0)
    ),
    IF(
      INDEX('(0) NAFSGL Installation List'!$F$3:$F$424,
            MATCH($D36,'(0) NAFSGL Installation List'!$D$3:$D$424,0)
      )="Expeditionary",
      IF(
        INDEX('(0) NAFSGL Installation List'!$H$3:$H$424,
              MATCH($D36,'(0) NAFSGL Installation List'!$D$3:$D$424,0)
        )="Not Applicable",
        INDEX('(0) NAFSGL Installation List'!$F$3:$F$424,
              MATCH($D36,'(0) NAFSGL Installation List'!$D$3:$D$424,0)
        ),
        INDEX('(0) NAFSGL Installation List'!$H$3:$H$424,
              MATCH($D36,'(0) NAFSGL Installation List'!$D$3:$D$424,0)
        )
      ),
      INDEX('(0) NAFSGL Installation List'!$F$3:$F$424,
            MATCH($D36,'(0) NAFSGL Installation List'!$D$3:$D$424,0)
      )
    )
  ),
"")</f>
        <v/>
      </c>
      <c r="F36" s="7"/>
      <c r="G36" s="7"/>
      <c r="H36" s="6"/>
      <c r="I36" s="254"/>
      <c r="J36" s="212"/>
      <c r="K36" s="269"/>
    </row>
    <row r="37" spans="1:11" x14ac:dyDescent="0.25">
      <c r="C37" s="32"/>
      <c r="D37" s="380" t="str">
        <f>IFERROR((INDEX('(0) NAFSGL Installation List'!$D$3:$F$424, MATCH(C37,'(0) NAFSGL Installation List'!$E$3:$E$424,0), 1)), " ")</f>
        <v xml:space="preserve"> </v>
      </c>
      <c r="E37" s="380" t="str">
        <f>IFERROR(
  IF(
    INDEX('(0) NAFSGL Installation List'!$F$3:$F$424,
          MATCH($D37,'(0) NAFSGL Installation List'!$D$3:$D$424,0)
    )="OCONUS",
    INDEX('(0) NAFSGL Installation List'!$G$3:$G$424,
          MATCH($D37,'(0) NAFSGL Installation List'!$D$3:$D$424,0)
    ),
    IF(
      INDEX('(0) NAFSGL Installation List'!$F$3:$F$424,
            MATCH($D37,'(0) NAFSGL Installation List'!$D$3:$D$424,0)
      )="Expeditionary",
      IF(
        INDEX('(0) NAFSGL Installation List'!$H$3:$H$424,
              MATCH($D37,'(0) NAFSGL Installation List'!$D$3:$D$424,0)
        )="Not Applicable",
        INDEX('(0) NAFSGL Installation List'!$F$3:$F$424,
              MATCH($D37,'(0) NAFSGL Installation List'!$D$3:$D$424,0)
        ),
        INDEX('(0) NAFSGL Installation List'!$H$3:$H$424,
              MATCH($D37,'(0) NAFSGL Installation List'!$D$3:$D$424,0)
        )
      ),
      INDEX('(0) NAFSGL Installation List'!$F$3:$F$424,
            MATCH($D37,'(0) NAFSGL Installation List'!$D$3:$D$424,0)
      )
    )
  ),
"")</f>
        <v/>
      </c>
      <c r="F37" s="7"/>
      <c r="G37" s="7"/>
      <c r="H37" s="6"/>
      <c r="I37" s="254"/>
      <c r="J37" s="212"/>
      <c r="K37" s="269"/>
    </row>
    <row r="38" spans="1:11" ht="15" customHeight="1" x14ac:dyDescent="0.25">
      <c r="C38" s="32"/>
      <c r="D38" s="380" t="str">
        <f>IFERROR((INDEX('(0) NAFSGL Installation List'!$D$3:$F$424, MATCH(C38,'(0) NAFSGL Installation List'!$E$3:$E$424,0), 1)), " ")</f>
        <v xml:space="preserve"> </v>
      </c>
      <c r="E38" s="380" t="str">
        <f>IFERROR(
  IF(
    INDEX('(0) NAFSGL Installation List'!$F$3:$F$424,
          MATCH($D38,'(0) NAFSGL Installation List'!$D$3:$D$424,0)
    )="OCONUS",
    INDEX('(0) NAFSGL Installation List'!$G$3:$G$424,
          MATCH($D38,'(0) NAFSGL Installation List'!$D$3:$D$424,0)
    ),
    IF(
      INDEX('(0) NAFSGL Installation List'!$F$3:$F$424,
            MATCH($D38,'(0) NAFSGL Installation List'!$D$3:$D$424,0)
      )="Expeditionary",
      IF(
        INDEX('(0) NAFSGL Installation List'!$H$3:$H$424,
              MATCH($D38,'(0) NAFSGL Installation List'!$D$3:$D$424,0)
        )="Not Applicable",
        INDEX('(0) NAFSGL Installation List'!$F$3:$F$424,
              MATCH($D38,'(0) NAFSGL Installation List'!$D$3:$D$424,0)
        ),
        INDEX('(0) NAFSGL Installation List'!$H$3:$H$424,
              MATCH($D38,'(0) NAFSGL Installation List'!$D$3:$D$424,0)
        )
      ),
      INDEX('(0) NAFSGL Installation List'!$F$3:$F$424,
            MATCH($D38,'(0) NAFSGL Installation List'!$D$3:$D$424,0)
      )
    )
  ),
"")</f>
        <v/>
      </c>
      <c r="F38" s="7"/>
      <c r="G38" s="7"/>
      <c r="H38" s="6"/>
      <c r="I38" s="254"/>
      <c r="J38" s="212"/>
      <c r="K38" s="269"/>
    </row>
    <row r="39" spans="1:11" ht="15.65" customHeight="1" x14ac:dyDescent="0.25">
      <c r="C39" s="32"/>
      <c r="D39" s="380" t="str">
        <f>IFERROR((INDEX('(0) NAFSGL Installation List'!$D$3:$F$424, MATCH(C39,'(0) NAFSGL Installation List'!$E$3:$E$424,0), 1)), " ")</f>
        <v xml:space="preserve"> </v>
      </c>
      <c r="E39" s="380" t="str">
        <f>IFERROR(
  IF(
    INDEX('(0) NAFSGL Installation List'!$F$3:$F$424,
          MATCH($D39,'(0) NAFSGL Installation List'!$D$3:$D$424,0)
    )="OCONUS",
    INDEX('(0) NAFSGL Installation List'!$G$3:$G$424,
          MATCH($D39,'(0) NAFSGL Installation List'!$D$3:$D$424,0)
    ),
    IF(
      INDEX('(0) NAFSGL Installation List'!$F$3:$F$424,
            MATCH($D39,'(0) NAFSGL Installation List'!$D$3:$D$424,0)
      )="Expeditionary",
      IF(
        INDEX('(0) NAFSGL Installation List'!$H$3:$H$424,
              MATCH($D39,'(0) NAFSGL Installation List'!$D$3:$D$424,0)
        )="Not Applicable",
        INDEX('(0) NAFSGL Installation List'!$F$3:$F$424,
              MATCH($D39,'(0) NAFSGL Installation List'!$D$3:$D$424,0)
        ),
        INDEX('(0) NAFSGL Installation List'!$H$3:$H$424,
              MATCH($D39,'(0) NAFSGL Installation List'!$D$3:$D$424,0)
        )
      ),
      INDEX('(0) NAFSGL Installation List'!$F$3:$F$424,
            MATCH($D39,'(0) NAFSGL Installation List'!$D$3:$D$424,0)
      )
    )
  ),
"")</f>
        <v/>
      </c>
      <c r="F39" s="7"/>
      <c r="G39" s="7"/>
      <c r="H39" s="6"/>
      <c r="I39" s="254"/>
      <c r="J39" s="212"/>
      <c r="K39" s="269"/>
    </row>
    <row r="40" spans="1:11" ht="15.65" customHeight="1" x14ac:dyDescent="0.25">
      <c r="C40" s="32"/>
      <c r="D40" s="380" t="str">
        <f>IFERROR((INDEX('(0) NAFSGL Installation List'!$D$3:$F$424, MATCH(C40,'(0) NAFSGL Installation List'!$E$3:$E$424,0), 1)), " ")</f>
        <v xml:space="preserve"> </v>
      </c>
      <c r="E40" s="380" t="str">
        <f>IFERROR(
  IF(
    INDEX('(0) NAFSGL Installation List'!$F$3:$F$424,
          MATCH($D40,'(0) NAFSGL Installation List'!$D$3:$D$424,0)
    )="OCONUS",
    INDEX('(0) NAFSGL Installation List'!$G$3:$G$424,
          MATCH($D40,'(0) NAFSGL Installation List'!$D$3:$D$424,0)
    ),
    IF(
      INDEX('(0) NAFSGL Installation List'!$F$3:$F$424,
            MATCH($D40,'(0) NAFSGL Installation List'!$D$3:$D$424,0)
      )="Expeditionary",
      IF(
        INDEX('(0) NAFSGL Installation List'!$H$3:$H$424,
              MATCH($D40,'(0) NAFSGL Installation List'!$D$3:$D$424,0)
        )="Not Applicable",
        INDEX('(0) NAFSGL Installation List'!$F$3:$F$424,
              MATCH($D40,'(0) NAFSGL Installation List'!$D$3:$D$424,0)
        ),
        INDEX('(0) NAFSGL Installation List'!$H$3:$H$424,
              MATCH($D40,'(0) NAFSGL Installation List'!$D$3:$D$424,0)
        )
      ),
      INDEX('(0) NAFSGL Installation List'!$F$3:$F$424,
            MATCH($D40,'(0) NAFSGL Installation List'!$D$3:$D$424,0)
      )
    )
  ),
"")</f>
        <v/>
      </c>
      <c r="F40" s="7"/>
      <c r="G40" s="7"/>
      <c r="H40" s="6"/>
      <c r="I40" s="254"/>
      <c r="J40" s="212"/>
      <c r="K40" s="269"/>
    </row>
    <row r="41" spans="1:11" ht="15.65" customHeight="1" x14ac:dyDescent="0.25">
      <c r="C41" s="32"/>
      <c r="D41" s="380" t="str">
        <f>IFERROR((INDEX('(0) NAFSGL Installation List'!$D$3:$F$424, MATCH(C41,'(0) NAFSGL Installation List'!$E$3:$E$424,0), 1)), " ")</f>
        <v xml:space="preserve"> </v>
      </c>
      <c r="E41" s="380" t="str">
        <f>IFERROR(
  IF(
    INDEX('(0) NAFSGL Installation List'!$F$3:$F$424,
          MATCH($D41,'(0) NAFSGL Installation List'!$D$3:$D$424,0)
    )="OCONUS",
    INDEX('(0) NAFSGL Installation List'!$G$3:$G$424,
          MATCH($D41,'(0) NAFSGL Installation List'!$D$3:$D$424,0)
    ),
    IF(
      INDEX('(0) NAFSGL Installation List'!$F$3:$F$424,
            MATCH($D41,'(0) NAFSGL Installation List'!$D$3:$D$424,0)
      )="Expeditionary",
      IF(
        INDEX('(0) NAFSGL Installation List'!$H$3:$H$424,
              MATCH($D41,'(0) NAFSGL Installation List'!$D$3:$D$424,0)
        )="Not Applicable",
        INDEX('(0) NAFSGL Installation List'!$F$3:$F$424,
              MATCH($D41,'(0) NAFSGL Installation List'!$D$3:$D$424,0)
        ),
        INDEX('(0) NAFSGL Installation List'!$H$3:$H$424,
              MATCH($D41,'(0) NAFSGL Installation List'!$D$3:$D$424,0)
        )
      ),
      INDEX('(0) NAFSGL Installation List'!$F$3:$F$424,
            MATCH($D41,'(0) NAFSGL Installation List'!$D$3:$D$424,0)
      )
    )
  ),
"")</f>
        <v/>
      </c>
      <c r="F41" s="7"/>
      <c r="G41" s="7"/>
      <c r="H41" s="6"/>
      <c r="I41" s="254"/>
      <c r="J41" s="212"/>
      <c r="K41" s="269"/>
    </row>
    <row r="42" spans="1:11" ht="15.65" customHeight="1" x14ac:dyDescent="0.25">
      <c r="C42" s="32"/>
      <c r="D42" s="380" t="str">
        <f>IFERROR((INDEX('(0) NAFSGL Installation List'!$D$3:$F$424, MATCH(C42,'(0) NAFSGL Installation List'!$E$3:$E$424,0), 1)), " ")</f>
        <v xml:space="preserve"> </v>
      </c>
      <c r="E42" s="380" t="str">
        <f>IFERROR(
  IF(
    INDEX('(0) NAFSGL Installation List'!$F$3:$F$424,
          MATCH($D42,'(0) NAFSGL Installation List'!$D$3:$D$424,0)
    )="OCONUS",
    INDEX('(0) NAFSGL Installation List'!$G$3:$G$424,
          MATCH($D42,'(0) NAFSGL Installation List'!$D$3:$D$424,0)
    ),
    IF(
      INDEX('(0) NAFSGL Installation List'!$F$3:$F$424,
            MATCH($D42,'(0) NAFSGL Installation List'!$D$3:$D$424,0)
      )="Expeditionary",
      IF(
        INDEX('(0) NAFSGL Installation List'!$H$3:$H$424,
              MATCH($D42,'(0) NAFSGL Installation List'!$D$3:$D$424,0)
        )="Not Applicable",
        INDEX('(0) NAFSGL Installation List'!$F$3:$F$424,
              MATCH($D42,'(0) NAFSGL Installation List'!$D$3:$D$424,0)
        ),
        INDEX('(0) NAFSGL Installation List'!$H$3:$H$424,
              MATCH($D42,'(0) NAFSGL Installation List'!$D$3:$D$424,0)
        )
      ),
      INDEX('(0) NAFSGL Installation List'!$F$3:$F$424,
            MATCH($D42,'(0) NAFSGL Installation List'!$D$3:$D$424,0)
      )
    )
  ),
"")</f>
        <v/>
      </c>
      <c r="F42" s="7"/>
      <c r="G42" s="7"/>
      <c r="H42" s="6"/>
      <c r="I42" s="254"/>
      <c r="J42" s="212"/>
      <c r="K42" s="269"/>
    </row>
    <row r="43" spans="1:11" ht="15.65" customHeight="1" x14ac:dyDescent="0.25">
      <c r="C43" s="32"/>
      <c r="D43" s="380" t="str">
        <f>IFERROR((INDEX('(0) NAFSGL Installation List'!$D$3:$F$424, MATCH(C43,'(0) NAFSGL Installation List'!$E$3:$E$424,0), 1)), " ")</f>
        <v xml:space="preserve"> </v>
      </c>
      <c r="E43" s="380" t="str">
        <f>IFERROR(
  IF(
    INDEX('(0) NAFSGL Installation List'!$F$3:$F$424,
          MATCH($D43,'(0) NAFSGL Installation List'!$D$3:$D$424,0)
    )="OCONUS",
    INDEX('(0) NAFSGL Installation List'!$G$3:$G$424,
          MATCH($D43,'(0) NAFSGL Installation List'!$D$3:$D$424,0)
    ),
    IF(
      INDEX('(0) NAFSGL Installation List'!$F$3:$F$424,
            MATCH($D43,'(0) NAFSGL Installation List'!$D$3:$D$424,0)
      )="Expeditionary",
      IF(
        INDEX('(0) NAFSGL Installation List'!$H$3:$H$424,
              MATCH($D43,'(0) NAFSGL Installation List'!$D$3:$D$424,0)
        )="Not Applicable",
        INDEX('(0) NAFSGL Installation List'!$F$3:$F$424,
              MATCH($D43,'(0) NAFSGL Installation List'!$D$3:$D$424,0)
        ),
        INDEX('(0) NAFSGL Installation List'!$H$3:$H$424,
              MATCH($D43,'(0) NAFSGL Installation List'!$D$3:$D$424,0)
        )
      ),
      INDEX('(0) NAFSGL Installation List'!$F$3:$F$424,
            MATCH($D43,'(0) NAFSGL Installation List'!$D$3:$D$424,0)
      )
    )
  ),
"")</f>
        <v/>
      </c>
      <c r="F43" s="7"/>
      <c r="G43" s="7"/>
      <c r="H43" s="6"/>
      <c r="I43" s="254"/>
      <c r="J43" s="212"/>
      <c r="K43" s="269"/>
    </row>
    <row r="44" spans="1:11" ht="15.65" customHeight="1" x14ac:dyDescent="0.25">
      <c r="C44" s="32"/>
      <c r="D44" s="380" t="str">
        <f>IFERROR((INDEX('(0) NAFSGL Installation List'!$D$3:$F$424, MATCH(C44,'(0) NAFSGL Installation List'!$E$3:$E$424,0), 1)), " ")</f>
        <v xml:space="preserve"> </v>
      </c>
      <c r="E44" s="380" t="str">
        <f>IFERROR(
  IF(
    INDEX('(0) NAFSGL Installation List'!$F$3:$F$424,
          MATCH($D44,'(0) NAFSGL Installation List'!$D$3:$D$424,0)
    )="OCONUS",
    INDEX('(0) NAFSGL Installation List'!$G$3:$G$424,
          MATCH($D44,'(0) NAFSGL Installation List'!$D$3:$D$424,0)
    ),
    IF(
      INDEX('(0) NAFSGL Installation List'!$F$3:$F$424,
            MATCH($D44,'(0) NAFSGL Installation List'!$D$3:$D$424,0)
      )="Expeditionary",
      IF(
        INDEX('(0) NAFSGL Installation List'!$H$3:$H$424,
              MATCH($D44,'(0) NAFSGL Installation List'!$D$3:$D$424,0)
        )="Not Applicable",
        INDEX('(0) NAFSGL Installation List'!$F$3:$F$424,
              MATCH($D44,'(0) NAFSGL Installation List'!$D$3:$D$424,0)
        ),
        INDEX('(0) NAFSGL Installation List'!$H$3:$H$424,
              MATCH($D44,'(0) NAFSGL Installation List'!$D$3:$D$424,0)
        )
      ),
      INDEX('(0) NAFSGL Installation List'!$F$3:$F$424,
            MATCH($D44,'(0) NAFSGL Installation List'!$D$3:$D$424,0)
      )
    )
  ),
"")</f>
        <v/>
      </c>
      <c r="F44" s="7"/>
      <c r="G44" s="7"/>
      <c r="H44" s="6"/>
      <c r="I44" s="254"/>
      <c r="J44" s="212"/>
      <c r="K44" s="269"/>
    </row>
    <row r="45" spans="1:11" ht="15" customHeight="1" thickBot="1" x14ac:dyDescent="0.3">
      <c r="C45" s="32"/>
      <c r="D45" s="381" t="str">
        <f>IFERROR((INDEX('(0) NAFSGL Installation List'!$D$3:$F$424, MATCH(C45,'(0) NAFSGL Installation List'!$E$3:$E$424,0), 1)), " ")</f>
        <v xml:space="preserve"> </v>
      </c>
      <c r="E45" s="378" t="str">
        <f>IFERROR(
  IF(
    INDEX('(0) NAFSGL Installation List'!$F$3:$F$424,
          MATCH($D45,'(0) NAFSGL Installation List'!$D$3:$D$424,0)
    )="OCONUS",
    INDEX('(0) NAFSGL Installation List'!$G$3:$G$424,
          MATCH($D45,'(0) NAFSGL Installation List'!$D$3:$D$424,0)
    ),
    IF(
      INDEX('(0) NAFSGL Installation List'!$F$3:$F$424,
            MATCH($D45,'(0) NAFSGL Installation List'!$D$3:$D$424,0)
      )="Expeditionary",
      IF(
        INDEX('(0) NAFSGL Installation List'!$H$3:$H$424,
              MATCH($D45,'(0) NAFSGL Installation List'!$D$3:$D$424,0)
        )="Not Applicable",
        INDEX('(0) NAFSGL Installation List'!$F$3:$F$424,
              MATCH($D45,'(0) NAFSGL Installation List'!$D$3:$D$424,0)
        ),
        INDEX('(0) NAFSGL Installation List'!$H$3:$H$424,
              MATCH($D45,'(0) NAFSGL Installation List'!$D$3:$D$424,0)
        )
      ),
      INDEX('(0) NAFSGL Installation List'!$F$3:$F$424,
            MATCH($D45,'(0) NAFSGL Installation List'!$D$3:$D$424,0)
      )
    )
  ),
"")</f>
        <v/>
      </c>
      <c r="F45" s="7"/>
      <c r="G45" s="7"/>
      <c r="H45" s="6"/>
      <c r="I45" s="254"/>
      <c r="J45" s="212"/>
      <c r="K45" s="269"/>
    </row>
    <row r="46" spans="1:11" ht="15.65" customHeight="1" thickBot="1" x14ac:dyDescent="0.3">
      <c r="A46" s="349" t="s">
        <v>1540</v>
      </c>
      <c r="B46" s="350"/>
      <c r="C46" s="350"/>
      <c r="D46" s="350"/>
      <c r="E46" s="350"/>
      <c r="F46" s="350"/>
      <c r="G46" s="350"/>
      <c r="H46" s="350"/>
      <c r="I46" s="350"/>
      <c r="J46" s="351"/>
      <c r="K46" s="269"/>
    </row>
    <row r="47" spans="1:11" ht="15" customHeight="1" thickBot="1" x14ac:dyDescent="0.3">
      <c r="A47" s="392">
        <v>1</v>
      </c>
      <c r="B47" s="350" t="s">
        <v>1788</v>
      </c>
      <c r="C47" s="350"/>
      <c r="D47" s="350"/>
      <c r="E47" s="350"/>
      <c r="F47" s="350"/>
      <c r="G47" s="350"/>
      <c r="H47" s="350"/>
      <c r="I47" s="350"/>
      <c r="J47" s="351"/>
      <c r="K47" s="269"/>
    </row>
    <row r="48" spans="1:11" ht="15" customHeight="1" thickBot="1" x14ac:dyDescent="0.3">
      <c r="A48" s="392"/>
      <c r="B48" s="352" t="s">
        <v>1541</v>
      </c>
      <c r="C48" s="352"/>
      <c r="D48" s="352"/>
      <c r="E48" s="352"/>
      <c r="F48" s="352"/>
      <c r="G48" s="352"/>
      <c r="H48" s="352"/>
      <c r="I48" s="352"/>
      <c r="J48" s="353"/>
      <c r="K48" s="269"/>
    </row>
    <row r="49" spans="1:11" ht="15" customHeight="1" thickBot="1" x14ac:dyDescent="0.3">
      <c r="A49" s="392"/>
      <c r="B49" s="352" t="s">
        <v>1542</v>
      </c>
      <c r="C49" s="352"/>
      <c r="D49" s="352"/>
      <c r="E49" s="352"/>
      <c r="F49" s="352"/>
      <c r="G49" s="352"/>
      <c r="H49" s="352"/>
      <c r="I49" s="352"/>
      <c r="J49" s="353"/>
      <c r="K49" s="269"/>
    </row>
    <row r="50" spans="1:11" ht="15" customHeight="1" thickBot="1" x14ac:dyDescent="0.3">
      <c r="A50" s="392">
        <v>2</v>
      </c>
      <c r="B50" s="350" t="s">
        <v>1789</v>
      </c>
      <c r="C50" s="350"/>
      <c r="D50" s="350"/>
      <c r="E50" s="350"/>
      <c r="F50" s="350"/>
      <c r="G50" s="350"/>
      <c r="H50" s="350"/>
      <c r="I50" s="350"/>
      <c r="J50" s="351"/>
      <c r="K50" s="269"/>
    </row>
    <row r="51" spans="1:11" ht="15" customHeight="1" thickBot="1" x14ac:dyDescent="0.3">
      <c r="A51" s="392"/>
      <c r="B51" s="352" t="s">
        <v>1543</v>
      </c>
      <c r="C51" s="352"/>
      <c r="D51" s="352"/>
      <c r="E51" s="352"/>
      <c r="F51" s="352"/>
      <c r="G51" s="352"/>
      <c r="H51" s="352"/>
      <c r="I51" s="352"/>
      <c r="J51" s="353"/>
      <c r="K51" s="269"/>
    </row>
    <row r="52" spans="1:11" ht="15.65" customHeight="1" thickBot="1" x14ac:dyDescent="0.3">
      <c r="A52" s="392"/>
      <c r="B52" s="352" t="s">
        <v>1544</v>
      </c>
      <c r="C52" s="352"/>
      <c r="D52" s="352"/>
      <c r="E52" s="352"/>
      <c r="F52" s="352"/>
      <c r="G52" s="352"/>
      <c r="H52" s="352"/>
      <c r="I52" s="352"/>
      <c r="J52" s="353"/>
      <c r="K52" s="269"/>
    </row>
    <row r="53" spans="1:11" ht="16" thickBot="1" x14ac:dyDescent="0.3">
      <c r="A53" s="392">
        <v>3</v>
      </c>
      <c r="B53" s="350" t="s">
        <v>1790</v>
      </c>
      <c r="C53" s="350"/>
      <c r="D53" s="350"/>
      <c r="E53" s="350"/>
      <c r="F53" s="350"/>
      <c r="G53" s="350"/>
      <c r="H53" s="350"/>
      <c r="I53" s="350"/>
      <c r="J53" s="351"/>
    </row>
    <row r="54" spans="1:11" ht="16" thickBot="1" x14ac:dyDescent="0.3">
      <c r="A54" s="392"/>
      <c r="B54" s="352" t="s">
        <v>1545</v>
      </c>
      <c r="C54" s="352"/>
      <c r="D54" s="352"/>
      <c r="E54" s="352"/>
      <c r="F54" s="352"/>
      <c r="G54" s="352"/>
      <c r="H54" s="352"/>
      <c r="I54" s="352"/>
      <c r="J54" s="353"/>
    </row>
    <row r="55" spans="1:11" ht="16" thickBot="1" x14ac:dyDescent="0.3">
      <c r="A55" s="392"/>
      <c r="B55" s="352" t="s">
        <v>1546</v>
      </c>
      <c r="C55" s="352"/>
      <c r="D55" s="352"/>
      <c r="E55" s="352"/>
      <c r="F55" s="352"/>
      <c r="G55" s="352"/>
      <c r="H55" s="352"/>
      <c r="I55" s="352"/>
      <c r="J55" s="353"/>
    </row>
    <row r="56" spans="1:11" ht="16" thickBot="1" x14ac:dyDescent="0.3">
      <c r="A56" s="392">
        <v>4</v>
      </c>
      <c r="B56" s="350" t="s">
        <v>1791</v>
      </c>
      <c r="C56" s="350"/>
      <c r="D56" s="350"/>
      <c r="E56" s="350"/>
      <c r="F56" s="350"/>
      <c r="G56" s="350"/>
      <c r="H56" s="350"/>
      <c r="I56" s="350"/>
      <c r="J56" s="351"/>
    </row>
    <row r="57" spans="1:11" ht="16" thickBot="1" x14ac:dyDescent="0.3">
      <c r="A57" s="392"/>
      <c r="B57" s="352" t="s">
        <v>1547</v>
      </c>
      <c r="C57" s="352"/>
      <c r="D57" s="352"/>
      <c r="E57" s="352"/>
      <c r="F57" s="352"/>
      <c r="G57" s="352"/>
      <c r="H57" s="352"/>
      <c r="I57" s="352"/>
      <c r="J57" s="353"/>
    </row>
    <row r="58" spans="1:11" ht="16" thickBot="1" x14ac:dyDescent="0.3">
      <c r="A58" s="392">
        <v>5</v>
      </c>
      <c r="B58" s="350" t="s">
        <v>1548</v>
      </c>
      <c r="C58" s="350"/>
      <c r="D58" s="350"/>
      <c r="E58" s="350"/>
      <c r="F58" s="350"/>
      <c r="G58" s="350"/>
      <c r="H58" s="350"/>
      <c r="I58" s="350"/>
      <c r="J58" s="351"/>
    </row>
    <row r="59" spans="1:11" ht="16" thickBot="1" x14ac:dyDescent="0.3">
      <c r="A59" s="392"/>
      <c r="B59" s="352" t="s">
        <v>1549</v>
      </c>
      <c r="C59" s="352"/>
      <c r="D59" s="352"/>
      <c r="E59" s="352"/>
      <c r="F59" s="352"/>
      <c r="G59" s="352"/>
      <c r="H59" s="352"/>
      <c r="I59" s="352"/>
      <c r="J59" s="353"/>
    </row>
    <row r="60" spans="1:11" ht="16" thickBot="1" x14ac:dyDescent="0.3">
      <c r="A60" s="392"/>
      <c r="B60" s="352" t="s">
        <v>1550</v>
      </c>
      <c r="C60" s="352"/>
      <c r="D60" s="352"/>
      <c r="E60" s="352"/>
      <c r="F60" s="352"/>
      <c r="G60" s="352"/>
      <c r="H60" s="352"/>
      <c r="I60" s="352"/>
      <c r="J60" s="353"/>
    </row>
    <row r="61" spans="1:11" ht="16" thickBot="1" x14ac:dyDescent="0.3">
      <c r="A61" s="392"/>
      <c r="B61" s="352" t="s">
        <v>1551</v>
      </c>
      <c r="C61" s="352"/>
      <c r="D61" s="352"/>
      <c r="E61" s="352"/>
      <c r="F61" s="352"/>
      <c r="G61" s="352"/>
      <c r="H61" s="352"/>
      <c r="I61" s="352"/>
      <c r="J61" s="353"/>
    </row>
    <row r="62" spans="1:11" ht="16" thickBot="1" x14ac:dyDescent="0.3">
      <c r="A62" s="392"/>
      <c r="B62" s="352" t="s">
        <v>1552</v>
      </c>
      <c r="C62" s="352"/>
      <c r="D62" s="352"/>
      <c r="E62" s="352"/>
      <c r="F62" s="352"/>
      <c r="G62" s="352"/>
      <c r="H62" s="352"/>
      <c r="I62" s="352"/>
      <c r="J62" s="353"/>
    </row>
    <row r="63" spans="1:11" ht="16" thickBot="1" x14ac:dyDescent="0.3">
      <c r="A63" s="395"/>
      <c r="B63" s="354" t="s">
        <v>1553</v>
      </c>
      <c r="C63" s="354"/>
      <c r="D63" s="354"/>
      <c r="E63" s="354"/>
      <c r="F63" s="354"/>
      <c r="G63" s="354"/>
      <c r="H63" s="354"/>
      <c r="I63" s="354"/>
      <c r="J63" s="355"/>
    </row>
  </sheetData>
  <sheetProtection sheet="1" objects="1" scenarios="1"/>
  <autoFilter ref="A15:J15" xr:uid="{00000000-0009-0000-0000-000003000000}"/>
  <mergeCells count="5">
    <mergeCell ref="A56:A57"/>
    <mergeCell ref="A58:A63"/>
    <mergeCell ref="A47:A49"/>
    <mergeCell ref="A50:A52"/>
    <mergeCell ref="A53:A55"/>
  </mergeCells>
  <printOptions horizontalCentered="1"/>
  <pageMargins left="0.25" right="0.25" top="0.75" bottom="0.75" header="0.3" footer="0.3"/>
  <pageSetup scale="82" orientation="landscape" r:id="rId1"/>
  <headerFooter alignWithMargins="0">
    <oddFooter>&amp;R (2) Major Proj Req Waivers</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5AFD99B0-DEC7-4708-A5E8-CDE89193BDD9}">
          <x14:formula1>
            <xm:f>'(0) NAFSGL Installation List'!$E$3:$E$424</xm:f>
          </x14:formula1>
          <xm:sqref>C16:C18 C20:C27</xm:sqref>
        </x14:dataValidation>
        <x14:dataValidation type="list" allowBlank="1" showInputMessage="1" showErrorMessage="1" xr:uid="{E95F7FE3-C621-4715-B947-19C60D10CE37}">
          <x14:formula1>
            <xm:f>'Data Elements'!$A$2:$A$5</xm:f>
          </x14:formula1>
          <xm:sqref>B16:B45</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P314"/>
  <sheetViews>
    <sheetView zoomScaleNormal="100" workbookViewId="0"/>
  </sheetViews>
  <sheetFormatPr defaultRowHeight="12.5" x14ac:dyDescent="0.25"/>
  <cols>
    <col min="1" max="1" width="13.81640625" customWidth="1"/>
    <col min="2" max="2" width="17.1796875" customWidth="1"/>
    <col min="3" max="3" width="38.81640625" customWidth="1"/>
    <col min="4" max="4" width="17.7265625" style="357" bestFit="1" customWidth="1"/>
    <col min="5" max="5" width="14.1796875" style="357" customWidth="1"/>
    <col min="6" max="6" width="38.26953125" customWidth="1"/>
    <col min="7" max="7" width="22.7265625" bestFit="1" customWidth="1"/>
    <col min="8" max="8" width="15.54296875" bestFit="1" customWidth="1"/>
    <col min="9" max="9" width="20" bestFit="1" customWidth="1"/>
    <col min="10" max="10" width="13.54296875" bestFit="1" customWidth="1"/>
    <col min="11" max="12" width="12.54296875" bestFit="1" customWidth="1"/>
    <col min="13" max="13" width="21.1796875" bestFit="1" customWidth="1"/>
    <col min="14" max="14" width="14.81640625" bestFit="1" customWidth="1"/>
    <col min="15" max="15" width="19.1796875" bestFit="1" customWidth="1"/>
    <col min="16" max="16" width="23" bestFit="1" customWidth="1"/>
  </cols>
  <sheetData>
    <row r="1" spans="1:16" ht="17.5" x14ac:dyDescent="0.35">
      <c r="A1" s="2" t="s">
        <v>1758</v>
      </c>
      <c r="B1" s="2"/>
      <c r="C1" s="2"/>
      <c r="D1" s="2"/>
      <c r="E1" s="2"/>
      <c r="F1" s="2"/>
      <c r="G1" s="2"/>
      <c r="H1" s="272"/>
      <c r="I1" s="272"/>
      <c r="J1" s="2"/>
      <c r="K1" s="2"/>
      <c r="L1" s="2"/>
      <c r="M1" s="2"/>
      <c r="N1" s="2"/>
      <c r="O1" s="2"/>
      <c r="P1" s="2"/>
    </row>
    <row r="2" spans="1:16" ht="17.5" x14ac:dyDescent="0.35">
      <c r="A2" s="2" t="s">
        <v>1512</v>
      </c>
      <c r="B2" s="2"/>
      <c r="C2" s="2"/>
      <c r="D2" s="2"/>
      <c r="E2" s="2"/>
      <c r="F2" s="2"/>
      <c r="G2" s="2"/>
      <c r="H2" s="2"/>
      <c r="I2" s="2"/>
      <c r="J2" s="2"/>
      <c r="K2" s="2"/>
      <c r="L2" s="2"/>
      <c r="M2" s="2"/>
      <c r="N2" s="2"/>
      <c r="O2" s="2"/>
      <c r="P2" s="2"/>
    </row>
    <row r="3" spans="1:16" ht="17.5" x14ac:dyDescent="0.35">
      <c r="A3" s="1" t="s">
        <v>1779</v>
      </c>
      <c r="B3" s="1"/>
      <c r="C3" s="1"/>
      <c r="D3" s="1"/>
      <c r="E3" s="1"/>
      <c r="F3" s="1"/>
      <c r="G3" s="1"/>
      <c r="H3" s="1"/>
      <c r="I3" s="1"/>
      <c r="J3" s="1"/>
      <c r="K3" s="1"/>
      <c r="L3" s="1"/>
      <c r="M3" s="1"/>
      <c r="N3" s="1"/>
      <c r="O3" s="1"/>
      <c r="P3" s="1"/>
    </row>
    <row r="4" spans="1:16" ht="17.5" x14ac:dyDescent="0.35">
      <c r="A4" s="214"/>
      <c r="B4" s="215" t="s">
        <v>1513</v>
      </c>
      <c r="C4" s="215"/>
      <c r="D4" s="216"/>
      <c r="E4" s="216"/>
      <c r="F4" s="216"/>
      <c r="G4" s="216"/>
      <c r="H4" s="216"/>
      <c r="I4" s="216"/>
      <c r="J4" s="216"/>
      <c r="K4" s="216"/>
      <c r="L4" s="216"/>
      <c r="M4" s="216"/>
      <c r="N4" s="216"/>
      <c r="O4" s="216"/>
      <c r="P4" s="217"/>
    </row>
    <row r="5" spans="1:16" ht="15" x14ac:dyDescent="0.3">
      <c r="A5" s="218" t="s">
        <v>1514</v>
      </c>
      <c r="B5" s="300" t="s">
        <v>1515</v>
      </c>
      <c r="C5" s="300"/>
      <c r="D5" s="301"/>
      <c r="E5" s="301"/>
      <c r="F5" s="301"/>
      <c r="G5" s="301"/>
      <c r="H5" s="301"/>
      <c r="I5" s="301"/>
      <c r="J5" s="301"/>
      <c r="K5" s="301"/>
      <c r="L5" s="301"/>
      <c r="M5" s="301"/>
      <c r="N5" s="301"/>
      <c r="O5" s="301"/>
      <c r="P5" s="219"/>
    </row>
    <row r="6" spans="1:16" ht="15" x14ac:dyDescent="0.3">
      <c r="A6" s="218"/>
      <c r="B6" s="300" t="s">
        <v>1516</v>
      </c>
      <c r="C6" s="300"/>
      <c r="D6" s="301"/>
      <c r="E6" s="301"/>
      <c r="F6" s="301"/>
      <c r="G6" s="301"/>
      <c r="H6" s="301"/>
      <c r="I6" s="301"/>
      <c r="J6" s="301"/>
      <c r="K6" s="301"/>
      <c r="L6" s="301"/>
      <c r="M6" s="301"/>
      <c r="N6" s="301"/>
      <c r="O6" s="301"/>
      <c r="P6" s="219"/>
    </row>
    <row r="7" spans="1:16" ht="15" x14ac:dyDescent="0.3">
      <c r="A7" s="218"/>
      <c r="B7" s="300" t="s">
        <v>1517</v>
      </c>
      <c r="C7" s="300"/>
      <c r="D7" s="301"/>
      <c r="E7" s="301"/>
      <c r="F7" s="301"/>
      <c r="G7" s="301"/>
      <c r="H7" s="301"/>
      <c r="I7" s="301"/>
      <c r="J7" s="301"/>
      <c r="K7" s="301"/>
      <c r="L7" s="301"/>
      <c r="M7" s="301"/>
      <c r="N7" s="301"/>
      <c r="O7" s="301"/>
      <c r="P7" s="219"/>
    </row>
    <row r="8" spans="1:16" ht="15" x14ac:dyDescent="0.3">
      <c r="A8" s="218"/>
      <c r="B8" s="300" t="s">
        <v>1557</v>
      </c>
      <c r="C8" s="300"/>
      <c r="D8" s="301"/>
      <c r="E8" s="301"/>
      <c r="F8" s="301"/>
      <c r="G8" s="301"/>
      <c r="H8" s="301"/>
      <c r="I8" s="301"/>
      <c r="J8" s="301"/>
      <c r="K8" s="301"/>
      <c r="L8" s="301"/>
      <c r="M8" s="301"/>
      <c r="N8" s="301"/>
      <c r="O8" s="301"/>
      <c r="P8" s="219"/>
    </row>
    <row r="9" spans="1:16" ht="15" x14ac:dyDescent="0.3">
      <c r="A9" s="218" t="s">
        <v>1518</v>
      </c>
      <c r="B9" s="300" t="s">
        <v>1519</v>
      </c>
      <c r="C9" s="300"/>
      <c r="D9" s="301"/>
      <c r="E9" s="301"/>
      <c r="F9" s="301"/>
      <c r="G9" s="301"/>
      <c r="H9" s="301"/>
      <c r="I9" s="301"/>
      <c r="J9" s="301"/>
      <c r="K9" s="301"/>
      <c r="L9" s="301"/>
      <c r="M9" s="301"/>
      <c r="N9" s="301"/>
      <c r="O9" s="301"/>
      <c r="P9" s="219"/>
    </row>
    <row r="10" spans="1:16" ht="15" x14ac:dyDescent="0.3">
      <c r="A10" s="218" t="s">
        <v>1520</v>
      </c>
      <c r="B10" s="300" t="s">
        <v>1521</v>
      </c>
      <c r="C10" s="300"/>
      <c r="D10" s="301"/>
      <c r="E10" s="301"/>
      <c r="F10" s="301"/>
      <c r="G10" s="301"/>
      <c r="H10" s="301"/>
      <c r="I10" s="301"/>
      <c r="J10" s="301"/>
      <c r="K10" s="301"/>
      <c r="L10" s="301"/>
      <c r="M10" s="301"/>
      <c r="N10" s="301"/>
      <c r="O10" s="301"/>
      <c r="P10" s="219"/>
    </row>
    <row r="11" spans="1:16" ht="15" x14ac:dyDescent="0.3">
      <c r="A11" s="220" t="s">
        <v>1522</v>
      </c>
      <c r="B11" s="221" t="s">
        <v>1787</v>
      </c>
      <c r="C11" s="221"/>
      <c r="D11" s="222"/>
      <c r="E11" s="222"/>
      <c r="F11" s="222"/>
      <c r="G11" s="222"/>
      <c r="H11" s="222"/>
      <c r="I11" s="222"/>
      <c r="J11" s="222"/>
      <c r="K11" s="222"/>
      <c r="L11" s="222"/>
      <c r="M11" s="222"/>
      <c r="N11" s="222"/>
      <c r="O11" s="222"/>
      <c r="P11" s="223"/>
    </row>
    <row r="12" spans="1:16" ht="65.150000000000006" customHeight="1" x14ac:dyDescent="0.35">
      <c r="A12" s="302" t="s">
        <v>1773</v>
      </c>
      <c r="B12" s="303" t="s">
        <v>0</v>
      </c>
      <c r="C12" s="303" t="s">
        <v>1524</v>
      </c>
      <c r="D12" s="356" t="s">
        <v>1525</v>
      </c>
      <c r="E12" s="356" t="s">
        <v>1526</v>
      </c>
      <c r="F12" s="303" t="s">
        <v>1527</v>
      </c>
      <c r="G12" s="303" t="s">
        <v>1528</v>
      </c>
      <c r="H12" s="303" t="s">
        <v>1798</v>
      </c>
      <c r="I12" s="303" t="s">
        <v>1530</v>
      </c>
      <c r="J12" s="303" t="s">
        <v>1814</v>
      </c>
      <c r="K12" s="303" t="s">
        <v>1529</v>
      </c>
      <c r="L12" s="303" t="s">
        <v>1562</v>
      </c>
      <c r="M12" s="303" t="s">
        <v>1717</v>
      </c>
      <c r="N12" s="303" t="s">
        <v>3</v>
      </c>
      <c r="O12" s="303" t="s">
        <v>1537</v>
      </c>
      <c r="P12" s="305" t="s">
        <v>1563</v>
      </c>
    </row>
    <row r="13" spans="1:16" ht="15" customHeight="1" x14ac:dyDescent="0.25">
      <c r="C13" s="32"/>
      <c r="D13" s="377" t="str">
        <f>IFERROR((INDEX('(0) NAFSGL Installation List'!$D$3:$F$424, MATCH(C13,'(0) NAFSGL Installation List'!$E$3:$E$424,0), 1)), " ")</f>
        <v xml:space="preserve"> </v>
      </c>
      <c r="E13" s="377" t="str">
        <f>IFERROR(
  IF(
    INDEX('(0) NAFSGL Installation List'!$F$3:$F$424,
          MATCH($D13,'(0) NAFSGL Installation List'!$D$3:$D$424,0)
    )="OCONUS",
    INDEX('(0) NAFSGL Installation List'!$G$3:$G$424,
          MATCH($D13,'(0) NAFSGL Installation List'!$D$3:$D$424,0)
    ),
    IF(
      INDEX('(0) NAFSGL Installation List'!$F$3:$F$424,
            MATCH($D13,'(0) NAFSGL Installation List'!$D$3:$D$424,0)
      )="Expeditionary",
      IF(
        INDEX('(0) NAFSGL Installation List'!$H$3:$H$424,
              MATCH($D13,'(0) NAFSGL Installation List'!$D$3:$D$424,0)
        )="Not Applicable",
        INDEX('(0) NAFSGL Installation List'!$F$3:$F$424,
              MATCH($D13,'(0) NAFSGL Installation List'!$D$3:$D$424,0)
        ),
        INDEX('(0) NAFSGL Installation List'!$H$3:$H$424,
              MATCH($D13,'(0) NAFSGL Installation List'!$D$3:$D$424,0)
        )
      ),
      INDEX('(0) NAFSGL Installation List'!$F$3:$F$424,
            MATCH($D13,'(0) NAFSGL Installation List'!$D$3:$D$424,0)
      )
    )
  ),
"")</f>
        <v/>
      </c>
      <c r="F13" s="7"/>
      <c r="G13" s="7"/>
      <c r="H13" s="253"/>
      <c r="I13" s="8"/>
      <c r="J13" s="8"/>
      <c r="K13" s="242"/>
      <c r="L13" s="32"/>
      <c r="M13" s="39"/>
      <c r="N13" s="32"/>
      <c r="O13" s="240"/>
      <c r="P13" s="240"/>
    </row>
    <row r="14" spans="1:16" ht="15" customHeight="1" x14ac:dyDescent="0.25">
      <c r="C14" s="32"/>
      <c r="D14" s="379" t="str">
        <f>IFERROR((INDEX('(0) NAFSGL Installation List'!$D$3:$F$424, MATCH(C14,'(0) NAFSGL Installation List'!$E$3:$E$424,0), 1)), " ")</f>
        <v xml:space="preserve"> </v>
      </c>
      <c r="E14" s="380" t="str">
        <f>IFERROR(
  IF(
    INDEX('(0) NAFSGL Installation List'!$F$3:$F$424,
          MATCH($D14,'(0) NAFSGL Installation List'!$D$3:$D$424,0)
    )="OCONUS",
    INDEX('(0) NAFSGL Installation List'!$G$3:$G$424,
          MATCH($D14,'(0) NAFSGL Installation List'!$D$3:$D$424,0)
    ),
    IF(
      INDEX('(0) NAFSGL Installation List'!$F$3:$F$424,
            MATCH($D14,'(0) NAFSGL Installation List'!$D$3:$D$424,0)
      )="Expeditionary",
      IF(
        INDEX('(0) NAFSGL Installation List'!$H$3:$H$424,
              MATCH($D14,'(0) NAFSGL Installation List'!$D$3:$D$424,0)
        )="Not Applicable",
        INDEX('(0) NAFSGL Installation List'!$F$3:$F$424,
              MATCH($D14,'(0) NAFSGL Installation List'!$D$3:$D$424,0)
        ),
        INDEX('(0) NAFSGL Installation List'!$H$3:$H$424,
              MATCH($D14,'(0) NAFSGL Installation List'!$D$3:$D$424,0)
        )
      ),
      INDEX('(0) NAFSGL Installation List'!$F$3:$F$424,
            MATCH($D14,'(0) NAFSGL Installation List'!$D$3:$D$424,0)
      )
    )
  ),
"")</f>
        <v/>
      </c>
      <c r="F14" s="7"/>
      <c r="G14" s="7"/>
      <c r="H14" s="253"/>
      <c r="I14" s="8"/>
      <c r="J14" s="8"/>
      <c r="K14" s="242"/>
      <c r="L14" s="32"/>
      <c r="M14" s="39"/>
      <c r="N14" s="32"/>
      <c r="O14" s="240"/>
      <c r="P14" s="240"/>
    </row>
    <row r="15" spans="1:16" ht="15" customHeight="1" x14ac:dyDescent="0.25">
      <c r="C15" s="32"/>
      <c r="D15" s="380" t="str">
        <f>IFERROR((INDEX('(0) NAFSGL Installation List'!$D$3:$F$424, MATCH(C15,'(0) NAFSGL Installation List'!$E$3:$E$424,0), 1)), " ")</f>
        <v xml:space="preserve"> </v>
      </c>
      <c r="E15" s="380" t="str">
        <f>IFERROR(
  IF(
    INDEX('(0) NAFSGL Installation List'!$F$3:$F$424,
          MATCH($D15,'(0) NAFSGL Installation List'!$D$3:$D$424,0)
    )="OCONUS",
    INDEX('(0) NAFSGL Installation List'!$G$3:$G$424,
          MATCH($D15,'(0) NAFSGL Installation List'!$D$3:$D$424,0)
    ),
    IF(
      INDEX('(0) NAFSGL Installation List'!$F$3:$F$424,
            MATCH($D15,'(0) NAFSGL Installation List'!$D$3:$D$424,0)
      )="Expeditionary",
      IF(
        INDEX('(0) NAFSGL Installation List'!$H$3:$H$424,
              MATCH($D15,'(0) NAFSGL Installation List'!$D$3:$D$424,0)
        )="Not Applicable",
        INDEX('(0) NAFSGL Installation List'!$F$3:$F$424,
              MATCH($D15,'(0) NAFSGL Installation List'!$D$3:$D$424,0)
        ),
        INDEX('(0) NAFSGL Installation List'!$H$3:$H$424,
              MATCH($D15,'(0) NAFSGL Installation List'!$D$3:$D$424,0)
        )
      ),
      INDEX('(0) NAFSGL Installation List'!$F$3:$F$424,
            MATCH($D15,'(0) NAFSGL Installation List'!$D$3:$D$424,0)
      )
    )
  ),
"")</f>
        <v/>
      </c>
      <c r="F15" s="7"/>
      <c r="G15" s="7"/>
      <c r="H15" s="253"/>
      <c r="I15" s="8"/>
      <c r="J15" s="8"/>
      <c r="K15" s="242"/>
      <c r="L15" s="32"/>
      <c r="M15" s="39"/>
      <c r="N15" s="32"/>
      <c r="O15" s="240"/>
      <c r="P15" s="240"/>
    </row>
    <row r="16" spans="1:16" ht="15" customHeight="1" x14ac:dyDescent="0.25">
      <c r="C16" s="32"/>
      <c r="D16" s="380" t="str">
        <f>IFERROR((INDEX('(0) NAFSGL Installation List'!$D$3:$F$424, MATCH(C16,'(0) NAFSGL Installation List'!$E$3:$E$424,0), 1)), " ")</f>
        <v xml:space="preserve"> </v>
      </c>
      <c r="E16" s="380" t="str">
        <f>IFERROR(
  IF(
    INDEX('(0) NAFSGL Installation List'!$F$3:$F$424,
          MATCH($D16,'(0) NAFSGL Installation List'!$D$3:$D$424,0)
    )="OCONUS",
    INDEX('(0) NAFSGL Installation List'!$G$3:$G$424,
          MATCH($D16,'(0) NAFSGL Installation List'!$D$3:$D$424,0)
    ),
    IF(
      INDEX('(0) NAFSGL Installation List'!$F$3:$F$424,
            MATCH($D16,'(0) NAFSGL Installation List'!$D$3:$D$424,0)
      )="Expeditionary",
      IF(
        INDEX('(0) NAFSGL Installation List'!$H$3:$H$424,
              MATCH($D16,'(0) NAFSGL Installation List'!$D$3:$D$424,0)
        )="Not Applicable",
        INDEX('(0) NAFSGL Installation List'!$F$3:$F$424,
              MATCH($D16,'(0) NAFSGL Installation List'!$D$3:$D$424,0)
        ),
        INDEX('(0) NAFSGL Installation List'!$H$3:$H$424,
              MATCH($D16,'(0) NAFSGL Installation List'!$D$3:$D$424,0)
        )
      ),
      INDEX('(0) NAFSGL Installation List'!$F$3:$F$424,
            MATCH($D16,'(0) NAFSGL Installation List'!$D$3:$D$424,0)
      )
    )
  ),
"")</f>
        <v/>
      </c>
      <c r="F16" s="7"/>
      <c r="G16" s="7"/>
      <c r="H16" s="253"/>
      <c r="I16" s="8"/>
      <c r="J16" s="8"/>
      <c r="K16" s="242"/>
      <c r="L16" s="32"/>
      <c r="M16" s="39"/>
      <c r="N16" s="32"/>
      <c r="O16" s="240"/>
      <c r="P16" s="240"/>
    </row>
    <row r="17" spans="3:16" ht="15" customHeight="1" x14ac:dyDescent="0.25">
      <c r="C17" s="32"/>
      <c r="D17" s="380" t="str">
        <f>IFERROR((INDEX('(0) NAFSGL Installation List'!$D$3:$F$424, MATCH(C17,'(0) NAFSGL Installation List'!$E$3:$E$424,0), 1)), " ")</f>
        <v xml:space="preserve"> </v>
      </c>
      <c r="E17" s="380" t="str">
        <f>IFERROR(
  IF(
    INDEX('(0) NAFSGL Installation List'!$F$3:$F$424,
          MATCH($D17,'(0) NAFSGL Installation List'!$D$3:$D$424,0)
    )="OCONUS",
    INDEX('(0) NAFSGL Installation List'!$G$3:$G$424,
          MATCH($D17,'(0) NAFSGL Installation List'!$D$3:$D$424,0)
    ),
    IF(
      INDEX('(0) NAFSGL Installation List'!$F$3:$F$424,
            MATCH($D17,'(0) NAFSGL Installation List'!$D$3:$D$424,0)
      )="Expeditionary",
      IF(
        INDEX('(0) NAFSGL Installation List'!$H$3:$H$424,
              MATCH($D17,'(0) NAFSGL Installation List'!$D$3:$D$424,0)
        )="Not Applicable",
        INDEX('(0) NAFSGL Installation List'!$F$3:$F$424,
              MATCH($D17,'(0) NAFSGL Installation List'!$D$3:$D$424,0)
        ),
        INDEX('(0) NAFSGL Installation List'!$H$3:$H$424,
              MATCH($D17,'(0) NAFSGL Installation List'!$D$3:$D$424,0)
        )
      ),
      INDEX('(0) NAFSGL Installation List'!$F$3:$F$424,
            MATCH($D17,'(0) NAFSGL Installation List'!$D$3:$D$424,0)
      )
    )
  ),
"")</f>
        <v/>
      </c>
      <c r="F17" s="7"/>
      <c r="G17" s="7"/>
      <c r="H17" s="253"/>
      <c r="I17" s="8"/>
      <c r="J17" s="8"/>
      <c r="K17" s="242"/>
      <c r="L17" s="32"/>
      <c r="M17" s="6"/>
      <c r="N17" s="32"/>
      <c r="O17" s="240"/>
      <c r="P17" s="240"/>
    </row>
    <row r="18" spans="3:16" ht="15" customHeight="1" x14ac:dyDescent="0.25">
      <c r="C18" s="32"/>
      <c r="D18" s="380" t="str">
        <f>IFERROR((INDEX('(0) NAFSGL Installation List'!$D$3:$F$424, MATCH(C18,'(0) NAFSGL Installation List'!$E$3:$E$424,0), 1)), " ")</f>
        <v xml:space="preserve"> </v>
      </c>
      <c r="E18" s="380" t="str">
        <f>IFERROR(
  IF(
    INDEX('(0) NAFSGL Installation List'!$F$3:$F$424,
          MATCH($D18,'(0) NAFSGL Installation List'!$D$3:$D$424,0)
    )="OCONUS",
    INDEX('(0) NAFSGL Installation List'!$G$3:$G$424,
          MATCH($D18,'(0) NAFSGL Installation List'!$D$3:$D$424,0)
    ),
    IF(
      INDEX('(0) NAFSGL Installation List'!$F$3:$F$424,
            MATCH($D18,'(0) NAFSGL Installation List'!$D$3:$D$424,0)
      )="Expeditionary",
      IF(
        INDEX('(0) NAFSGL Installation List'!$H$3:$H$424,
              MATCH($D18,'(0) NAFSGL Installation List'!$D$3:$D$424,0)
        )="Not Applicable",
        INDEX('(0) NAFSGL Installation List'!$F$3:$F$424,
              MATCH($D18,'(0) NAFSGL Installation List'!$D$3:$D$424,0)
        ),
        INDEX('(0) NAFSGL Installation List'!$H$3:$H$424,
              MATCH($D18,'(0) NAFSGL Installation List'!$D$3:$D$424,0)
        )
      ),
      INDEX('(0) NAFSGL Installation List'!$F$3:$F$424,
            MATCH($D18,'(0) NAFSGL Installation List'!$D$3:$D$424,0)
      )
    )
  ),
"")</f>
        <v/>
      </c>
      <c r="F18" s="7"/>
      <c r="G18" s="7"/>
      <c r="H18" s="253"/>
      <c r="I18" s="8"/>
      <c r="J18" s="8"/>
      <c r="K18" s="242"/>
      <c r="M18" s="6"/>
      <c r="O18" s="240"/>
      <c r="P18" s="240"/>
    </row>
    <row r="19" spans="3:16" ht="15" customHeight="1" x14ac:dyDescent="0.25">
      <c r="C19" s="32"/>
      <c r="D19" s="380" t="str">
        <f>IFERROR((INDEX('(0) NAFSGL Installation List'!$D$3:$F$424, MATCH(C19,'(0) NAFSGL Installation List'!$E$3:$E$424,0), 1)), " ")</f>
        <v xml:space="preserve"> </v>
      </c>
      <c r="E19" s="380" t="str">
        <f>IFERROR(
  IF(
    INDEX('(0) NAFSGL Installation List'!$F$3:$F$424,
          MATCH($D19,'(0) NAFSGL Installation List'!$D$3:$D$424,0)
    )="OCONUS",
    INDEX('(0) NAFSGL Installation List'!$G$3:$G$424,
          MATCH($D19,'(0) NAFSGL Installation List'!$D$3:$D$424,0)
    ),
    IF(
      INDEX('(0) NAFSGL Installation List'!$F$3:$F$424,
            MATCH($D19,'(0) NAFSGL Installation List'!$D$3:$D$424,0)
      )="Expeditionary",
      IF(
        INDEX('(0) NAFSGL Installation List'!$H$3:$H$424,
              MATCH($D19,'(0) NAFSGL Installation List'!$D$3:$D$424,0)
        )="Not Applicable",
        INDEX('(0) NAFSGL Installation List'!$F$3:$F$424,
              MATCH($D19,'(0) NAFSGL Installation List'!$D$3:$D$424,0)
        ),
        INDEX('(0) NAFSGL Installation List'!$H$3:$H$424,
              MATCH($D19,'(0) NAFSGL Installation List'!$D$3:$D$424,0)
        )
      ),
      INDEX('(0) NAFSGL Installation List'!$F$3:$F$424,
            MATCH($D19,'(0) NAFSGL Installation List'!$D$3:$D$424,0)
      )
    )
  ),
"")</f>
        <v/>
      </c>
      <c r="F19" s="7"/>
      <c r="G19" s="7"/>
      <c r="H19" s="253"/>
      <c r="I19" s="8"/>
      <c r="J19" s="8"/>
      <c r="K19" s="242"/>
      <c r="M19" s="6"/>
      <c r="O19" s="240"/>
      <c r="P19" s="240"/>
    </row>
    <row r="20" spans="3:16" ht="15" customHeight="1" x14ac:dyDescent="0.25">
      <c r="C20" s="32"/>
      <c r="D20" s="380" t="str">
        <f>IFERROR((INDEX('(0) NAFSGL Installation List'!$D$3:$F$424, MATCH(C20,'(0) NAFSGL Installation List'!$E$3:$E$424,0), 1)), " ")</f>
        <v xml:space="preserve"> </v>
      </c>
      <c r="E20" s="380" t="str">
        <f>IFERROR(
  IF(
    INDEX('(0) NAFSGL Installation List'!$F$3:$F$424,
          MATCH($D20,'(0) NAFSGL Installation List'!$D$3:$D$424,0)
    )="OCONUS",
    INDEX('(0) NAFSGL Installation List'!$G$3:$G$424,
          MATCH($D20,'(0) NAFSGL Installation List'!$D$3:$D$424,0)
    ),
    IF(
      INDEX('(0) NAFSGL Installation List'!$F$3:$F$424,
            MATCH($D20,'(0) NAFSGL Installation List'!$D$3:$D$424,0)
      )="Expeditionary",
      IF(
        INDEX('(0) NAFSGL Installation List'!$H$3:$H$424,
              MATCH($D20,'(0) NAFSGL Installation List'!$D$3:$D$424,0)
        )="Not Applicable",
        INDEX('(0) NAFSGL Installation List'!$F$3:$F$424,
              MATCH($D20,'(0) NAFSGL Installation List'!$D$3:$D$424,0)
        ),
        INDEX('(0) NAFSGL Installation List'!$H$3:$H$424,
              MATCH($D20,'(0) NAFSGL Installation List'!$D$3:$D$424,0)
        )
      ),
      INDEX('(0) NAFSGL Installation List'!$F$3:$F$424,
            MATCH($D20,'(0) NAFSGL Installation List'!$D$3:$D$424,0)
      )
    )
  ),
"")</f>
        <v/>
      </c>
      <c r="F20" s="7"/>
      <c r="G20" s="7"/>
      <c r="H20" s="253"/>
      <c r="I20" s="8"/>
      <c r="J20" s="8"/>
      <c r="K20" s="242"/>
      <c r="M20" s="6"/>
      <c r="O20" s="240"/>
      <c r="P20" s="240"/>
    </row>
    <row r="21" spans="3:16" x14ac:dyDescent="0.25">
      <c r="C21" s="32"/>
      <c r="D21" s="380" t="str">
        <f>IFERROR((INDEX('(0) NAFSGL Installation List'!$D$3:$F$424, MATCH(C21,'(0) NAFSGL Installation List'!$E$3:$E$424,0), 1)), " ")</f>
        <v xml:space="preserve"> </v>
      </c>
      <c r="E21" s="380" t="str">
        <f>IFERROR(
  IF(
    INDEX('(0) NAFSGL Installation List'!$F$3:$F$424,
          MATCH($D21,'(0) NAFSGL Installation List'!$D$3:$D$424,0)
    )="OCONUS",
    INDEX('(0) NAFSGL Installation List'!$G$3:$G$424,
          MATCH($D21,'(0) NAFSGL Installation List'!$D$3:$D$424,0)
    ),
    IF(
      INDEX('(0) NAFSGL Installation List'!$F$3:$F$424,
            MATCH($D21,'(0) NAFSGL Installation List'!$D$3:$D$424,0)
      )="Expeditionary",
      IF(
        INDEX('(0) NAFSGL Installation List'!$H$3:$H$424,
              MATCH($D21,'(0) NAFSGL Installation List'!$D$3:$D$424,0)
        )="Not Applicable",
        INDEX('(0) NAFSGL Installation List'!$F$3:$F$424,
              MATCH($D21,'(0) NAFSGL Installation List'!$D$3:$D$424,0)
        ),
        INDEX('(0) NAFSGL Installation List'!$H$3:$H$424,
              MATCH($D21,'(0) NAFSGL Installation List'!$D$3:$D$424,0)
        )
      ),
      INDEX('(0) NAFSGL Installation List'!$F$3:$F$424,
            MATCH($D21,'(0) NAFSGL Installation List'!$D$3:$D$424,0)
      )
    )
  ),
"")</f>
        <v/>
      </c>
      <c r="G21" s="7"/>
      <c r="H21" s="253"/>
      <c r="I21" s="8"/>
      <c r="J21" s="8"/>
      <c r="K21" s="242"/>
      <c r="O21" s="240"/>
      <c r="P21" s="240"/>
    </row>
    <row r="22" spans="3:16" x14ac:dyDescent="0.25">
      <c r="C22" s="32"/>
      <c r="D22" s="380" t="str">
        <f>IFERROR((INDEX('(0) NAFSGL Installation List'!$D$3:$F$424, MATCH(C22,'(0) NAFSGL Installation List'!$E$3:$E$424,0), 1)), " ")</f>
        <v xml:space="preserve"> </v>
      </c>
      <c r="E22" s="380" t="str">
        <f>IFERROR(
  IF(
    INDEX('(0) NAFSGL Installation List'!$F$3:$F$424,
          MATCH($D22,'(0) NAFSGL Installation List'!$D$3:$D$424,0)
    )="OCONUS",
    INDEX('(0) NAFSGL Installation List'!$G$3:$G$424,
          MATCH($D22,'(0) NAFSGL Installation List'!$D$3:$D$424,0)
    ),
    IF(
      INDEX('(0) NAFSGL Installation List'!$F$3:$F$424,
            MATCH($D22,'(0) NAFSGL Installation List'!$D$3:$D$424,0)
      )="Expeditionary",
      IF(
        INDEX('(0) NAFSGL Installation List'!$H$3:$H$424,
              MATCH($D22,'(0) NAFSGL Installation List'!$D$3:$D$424,0)
        )="Not Applicable",
        INDEX('(0) NAFSGL Installation List'!$F$3:$F$424,
              MATCH($D22,'(0) NAFSGL Installation List'!$D$3:$D$424,0)
        ),
        INDEX('(0) NAFSGL Installation List'!$H$3:$H$424,
              MATCH($D22,'(0) NAFSGL Installation List'!$D$3:$D$424,0)
        )
      ),
      INDEX('(0) NAFSGL Installation List'!$F$3:$F$424,
            MATCH($D22,'(0) NAFSGL Installation List'!$D$3:$D$424,0)
      )
    )
  ),
"")</f>
        <v/>
      </c>
      <c r="G22" s="7"/>
      <c r="H22" s="253"/>
      <c r="I22" s="8"/>
      <c r="J22" s="8"/>
      <c r="K22" s="242"/>
      <c r="O22" s="240"/>
      <c r="P22" s="240"/>
    </row>
    <row r="23" spans="3:16" x14ac:dyDescent="0.25">
      <c r="C23" s="32"/>
      <c r="D23" s="380" t="str">
        <f>IFERROR((INDEX('(0) NAFSGL Installation List'!$D$3:$F$424, MATCH(C23,'(0) NAFSGL Installation List'!$E$3:$E$424,0), 1)), " ")</f>
        <v xml:space="preserve"> </v>
      </c>
      <c r="E23" s="380" t="str">
        <f>IFERROR(
  IF(
    INDEX('(0) NAFSGL Installation List'!$F$3:$F$424,
          MATCH($D23,'(0) NAFSGL Installation List'!$D$3:$D$424,0)
    )="OCONUS",
    INDEX('(0) NAFSGL Installation List'!$G$3:$G$424,
          MATCH($D23,'(0) NAFSGL Installation List'!$D$3:$D$424,0)
    ),
    IF(
      INDEX('(0) NAFSGL Installation List'!$F$3:$F$424,
            MATCH($D23,'(0) NAFSGL Installation List'!$D$3:$D$424,0)
      )="Expeditionary",
      IF(
        INDEX('(0) NAFSGL Installation List'!$H$3:$H$424,
              MATCH($D23,'(0) NAFSGL Installation List'!$D$3:$D$424,0)
        )="Not Applicable",
        INDEX('(0) NAFSGL Installation List'!$F$3:$F$424,
              MATCH($D23,'(0) NAFSGL Installation List'!$D$3:$D$424,0)
        ),
        INDEX('(0) NAFSGL Installation List'!$H$3:$H$424,
              MATCH($D23,'(0) NAFSGL Installation List'!$D$3:$D$424,0)
        )
      ),
      INDEX('(0) NAFSGL Installation List'!$F$3:$F$424,
            MATCH($D23,'(0) NAFSGL Installation List'!$D$3:$D$424,0)
      )
    )
  ),
"")</f>
        <v/>
      </c>
      <c r="G23" s="7"/>
      <c r="H23" s="253"/>
      <c r="I23" s="8"/>
      <c r="J23" s="8"/>
      <c r="K23" s="242"/>
      <c r="O23" s="240"/>
      <c r="P23" s="240"/>
    </row>
    <row r="24" spans="3:16" x14ac:dyDescent="0.25">
      <c r="C24" s="32"/>
      <c r="D24" s="380" t="str">
        <f>IFERROR((INDEX('(0) NAFSGL Installation List'!$D$3:$F$424, MATCH(C24,'(0) NAFSGL Installation List'!$E$3:$E$424,0), 1)), " ")</f>
        <v xml:space="preserve"> </v>
      </c>
      <c r="E24" s="380" t="str">
        <f>IFERROR(
  IF(
    INDEX('(0) NAFSGL Installation List'!$F$3:$F$424,
          MATCH($D24,'(0) NAFSGL Installation List'!$D$3:$D$424,0)
    )="OCONUS",
    INDEX('(0) NAFSGL Installation List'!$G$3:$G$424,
          MATCH($D24,'(0) NAFSGL Installation List'!$D$3:$D$424,0)
    ),
    IF(
      INDEX('(0) NAFSGL Installation List'!$F$3:$F$424,
            MATCH($D24,'(0) NAFSGL Installation List'!$D$3:$D$424,0)
      )="Expeditionary",
      IF(
        INDEX('(0) NAFSGL Installation List'!$H$3:$H$424,
              MATCH($D24,'(0) NAFSGL Installation List'!$D$3:$D$424,0)
        )="Not Applicable",
        INDEX('(0) NAFSGL Installation List'!$F$3:$F$424,
              MATCH($D24,'(0) NAFSGL Installation List'!$D$3:$D$424,0)
        ),
        INDEX('(0) NAFSGL Installation List'!$H$3:$H$424,
              MATCH($D24,'(0) NAFSGL Installation List'!$D$3:$D$424,0)
        )
      ),
      INDEX('(0) NAFSGL Installation List'!$F$3:$F$424,
            MATCH($D24,'(0) NAFSGL Installation List'!$D$3:$D$424,0)
      )
    )
  ),
"")</f>
        <v/>
      </c>
      <c r="G24" s="7"/>
      <c r="H24" s="253"/>
      <c r="I24" s="8"/>
      <c r="J24" s="8"/>
      <c r="K24" s="242"/>
      <c r="O24" s="240"/>
      <c r="P24" s="240"/>
    </row>
    <row r="25" spans="3:16" x14ac:dyDescent="0.25">
      <c r="C25" s="32"/>
      <c r="D25" s="380" t="str">
        <f>IFERROR((INDEX('(0) NAFSGL Installation List'!$D$3:$F$424, MATCH(C25,'(0) NAFSGL Installation List'!$E$3:$E$424,0), 1)), " ")</f>
        <v xml:space="preserve"> </v>
      </c>
      <c r="E25" s="380" t="str">
        <f>IFERROR(
  IF(
    INDEX('(0) NAFSGL Installation List'!$F$3:$F$424,
          MATCH($D25,'(0) NAFSGL Installation List'!$D$3:$D$424,0)
    )="OCONUS",
    INDEX('(0) NAFSGL Installation List'!$G$3:$G$424,
          MATCH($D25,'(0) NAFSGL Installation List'!$D$3:$D$424,0)
    ),
    IF(
      INDEX('(0) NAFSGL Installation List'!$F$3:$F$424,
            MATCH($D25,'(0) NAFSGL Installation List'!$D$3:$D$424,0)
      )="Expeditionary",
      IF(
        INDEX('(0) NAFSGL Installation List'!$H$3:$H$424,
              MATCH($D25,'(0) NAFSGL Installation List'!$D$3:$D$424,0)
        )="Not Applicable",
        INDEX('(0) NAFSGL Installation List'!$F$3:$F$424,
              MATCH($D25,'(0) NAFSGL Installation List'!$D$3:$D$424,0)
        ),
        INDEX('(0) NAFSGL Installation List'!$H$3:$H$424,
              MATCH($D25,'(0) NAFSGL Installation List'!$D$3:$D$424,0)
        )
      ),
      INDEX('(0) NAFSGL Installation List'!$F$3:$F$424,
            MATCH($D25,'(0) NAFSGL Installation List'!$D$3:$D$424,0)
      )
    )
  ),
"")</f>
        <v/>
      </c>
      <c r="G25" s="7"/>
      <c r="H25" s="253"/>
      <c r="I25" s="8"/>
      <c r="J25" s="8"/>
      <c r="K25" s="242"/>
      <c r="O25" s="240"/>
      <c r="P25" s="240"/>
    </row>
    <row r="26" spans="3:16" x14ac:dyDescent="0.25">
      <c r="C26" s="32"/>
      <c r="D26" s="380" t="str">
        <f>IFERROR((INDEX('(0) NAFSGL Installation List'!$D$3:$F$424, MATCH(C26,'(0) NAFSGL Installation List'!$E$3:$E$424,0), 1)), " ")</f>
        <v xml:space="preserve"> </v>
      </c>
      <c r="E26" s="380" t="str">
        <f>IFERROR(
  IF(
    INDEX('(0) NAFSGL Installation List'!$F$3:$F$424,
          MATCH($D26,'(0) NAFSGL Installation List'!$D$3:$D$424,0)
    )="OCONUS",
    INDEX('(0) NAFSGL Installation List'!$G$3:$G$424,
          MATCH($D26,'(0) NAFSGL Installation List'!$D$3:$D$424,0)
    ),
    IF(
      INDEX('(0) NAFSGL Installation List'!$F$3:$F$424,
            MATCH($D26,'(0) NAFSGL Installation List'!$D$3:$D$424,0)
      )="Expeditionary",
      IF(
        INDEX('(0) NAFSGL Installation List'!$H$3:$H$424,
              MATCH($D26,'(0) NAFSGL Installation List'!$D$3:$D$424,0)
        )="Not Applicable",
        INDEX('(0) NAFSGL Installation List'!$F$3:$F$424,
              MATCH($D26,'(0) NAFSGL Installation List'!$D$3:$D$424,0)
        ),
        INDEX('(0) NAFSGL Installation List'!$H$3:$H$424,
              MATCH($D26,'(0) NAFSGL Installation List'!$D$3:$D$424,0)
        )
      ),
      INDEX('(0) NAFSGL Installation List'!$F$3:$F$424,
            MATCH($D26,'(0) NAFSGL Installation List'!$D$3:$D$424,0)
      )
    )
  ),
"")</f>
        <v/>
      </c>
      <c r="G26" s="7"/>
      <c r="H26" s="253"/>
      <c r="I26" s="8"/>
      <c r="J26" s="8"/>
      <c r="K26" s="242"/>
      <c r="O26" s="240"/>
      <c r="P26" s="240"/>
    </row>
    <row r="27" spans="3:16" x14ac:dyDescent="0.25">
      <c r="C27" s="32"/>
      <c r="D27" s="380" t="str">
        <f>IFERROR((INDEX('(0) NAFSGL Installation List'!$D$3:$F$424, MATCH(C27,'(0) NAFSGL Installation List'!$E$3:$E$424,0), 1)), " ")</f>
        <v xml:space="preserve"> </v>
      </c>
      <c r="E27" s="380" t="str">
        <f>IFERROR(
  IF(
    INDEX('(0) NAFSGL Installation List'!$F$3:$F$424,
          MATCH($D27,'(0) NAFSGL Installation List'!$D$3:$D$424,0)
    )="OCONUS",
    INDEX('(0) NAFSGL Installation List'!$G$3:$G$424,
          MATCH($D27,'(0) NAFSGL Installation List'!$D$3:$D$424,0)
    ),
    IF(
      INDEX('(0) NAFSGL Installation List'!$F$3:$F$424,
            MATCH($D27,'(0) NAFSGL Installation List'!$D$3:$D$424,0)
      )="Expeditionary",
      IF(
        INDEX('(0) NAFSGL Installation List'!$H$3:$H$424,
              MATCH($D27,'(0) NAFSGL Installation List'!$D$3:$D$424,0)
        )="Not Applicable",
        INDEX('(0) NAFSGL Installation List'!$F$3:$F$424,
              MATCH($D27,'(0) NAFSGL Installation List'!$D$3:$D$424,0)
        ),
        INDEX('(0) NAFSGL Installation List'!$H$3:$H$424,
              MATCH($D27,'(0) NAFSGL Installation List'!$D$3:$D$424,0)
        )
      ),
      INDEX('(0) NAFSGL Installation List'!$F$3:$F$424,
            MATCH($D27,'(0) NAFSGL Installation List'!$D$3:$D$424,0)
      )
    )
  ),
"")</f>
        <v/>
      </c>
      <c r="G27" s="7"/>
      <c r="H27" s="253"/>
      <c r="I27" s="8"/>
      <c r="J27" s="8"/>
      <c r="K27" s="242"/>
      <c r="O27" s="240"/>
      <c r="P27" s="240"/>
    </row>
    <row r="28" spans="3:16" x14ac:dyDescent="0.25">
      <c r="C28" s="32"/>
      <c r="D28" s="380" t="str">
        <f>IFERROR((INDEX('(0) NAFSGL Installation List'!$D$3:$F$424, MATCH(C28,'(0) NAFSGL Installation List'!$E$3:$E$424,0), 1)), " ")</f>
        <v xml:space="preserve"> </v>
      </c>
      <c r="E28" s="380" t="str">
        <f>IFERROR(
  IF(
    INDEX('(0) NAFSGL Installation List'!$F$3:$F$424,
          MATCH($D28,'(0) NAFSGL Installation List'!$D$3:$D$424,0)
    )="OCONUS",
    INDEX('(0) NAFSGL Installation List'!$G$3:$G$424,
          MATCH($D28,'(0) NAFSGL Installation List'!$D$3:$D$424,0)
    ),
    IF(
      INDEX('(0) NAFSGL Installation List'!$F$3:$F$424,
            MATCH($D28,'(0) NAFSGL Installation List'!$D$3:$D$424,0)
      )="Expeditionary",
      IF(
        INDEX('(0) NAFSGL Installation List'!$H$3:$H$424,
              MATCH($D28,'(0) NAFSGL Installation List'!$D$3:$D$424,0)
        )="Not Applicable",
        INDEX('(0) NAFSGL Installation List'!$F$3:$F$424,
              MATCH($D28,'(0) NAFSGL Installation List'!$D$3:$D$424,0)
        ),
        INDEX('(0) NAFSGL Installation List'!$H$3:$H$424,
              MATCH($D28,'(0) NAFSGL Installation List'!$D$3:$D$424,0)
        )
      ),
      INDEX('(0) NAFSGL Installation List'!$F$3:$F$424,
            MATCH($D28,'(0) NAFSGL Installation List'!$D$3:$D$424,0)
      )
    )
  ),
"")</f>
        <v/>
      </c>
      <c r="G28" s="7"/>
      <c r="H28" s="253"/>
      <c r="I28" s="8"/>
      <c r="J28" s="8"/>
      <c r="K28" s="242"/>
      <c r="N28" s="32"/>
      <c r="O28" s="240"/>
      <c r="P28" s="240"/>
    </row>
    <row r="29" spans="3:16" x14ac:dyDescent="0.25">
      <c r="C29" s="32"/>
      <c r="D29" s="380" t="str">
        <f>IFERROR((INDEX('(0) NAFSGL Installation List'!$D$3:$F$424, MATCH(C29,'(0) NAFSGL Installation List'!$E$3:$E$424,0), 1)), " ")</f>
        <v xml:space="preserve"> </v>
      </c>
      <c r="E29" s="380" t="str">
        <f>IFERROR(
  IF(
    INDEX('(0) NAFSGL Installation List'!$F$3:$F$424,
          MATCH($D29,'(0) NAFSGL Installation List'!$D$3:$D$424,0)
    )="OCONUS",
    INDEX('(0) NAFSGL Installation List'!$G$3:$G$424,
          MATCH($D29,'(0) NAFSGL Installation List'!$D$3:$D$424,0)
    ),
    IF(
      INDEX('(0) NAFSGL Installation List'!$F$3:$F$424,
            MATCH($D29,'(0) NAFSGL Installation List'!$D$3:$D$424,0)
      )="Expeditionary",
      IF(
        INDEX('(0) NAFSGL Installation List'!$H$3:$H$424,
              MATCH($D29,'(0) NAFSGL Installation List'!$D$3:$D$424,0)
        )="Not Applicable",
        INDEX('(0) NAFSGL Installation List'!$F$3:$F$424,
              MATCH($D29,'(0) NAFSGL Installation List'!$D$3:$D$424,0)
        ),
        INDEX('(0) NAFSGL Installation List'!$H$3:$H$424,
              MATCH($D29,'(0) NAFSGL Installation List'!$D$3:$D$424,0)
        )
      ),
      INDEX('(0) NAFSGL Installation List'!$F$3:$F$424,
            MATCH($D29,'(0) NAFSGL Installation List'!$D$3:$D$424,0)
      )
    )
  ),
"")</f>
        <v/>
      </c>
      <c r="G29" s="7"/>
      <c r="H29" s="253"/>
      <c r="I29" s="8"/>
      <c r="J29" s="8"/>
      <c r="K29" s="242"/>
      <c r="N29" s="32"/>
      <c r="O29" s="240"/>
      <c r="P29" s="240"/>
    </row>
    <row r="30" spans="3:16" x14ac:dyDescent="0.25">
      <c r="C30" s="32"/>
      <c r="D30" s="380" t="str">
        <f>IFERROR((INDEX('(0) NAFSGL Installation List'!$D$3:$F$424, MATCH(C30,'(0) NAFSGL Installation List'!$E$3:$E$424,0), 1)), " ")</f>
        <v xml:space="preserve"> </v>
      </c>
      <c r="E30" s="380" t="str">
        <f>IFERROR(
  IF(
    INDEX('(0) NAFSGL Installation List'!$F$3:$F$424,
          MATCH($D30,'(0) NAFSGL Installation List'!$D$3:$D$424,0)
    )="OCONUS",
    INDEX('(0) NAFSGL Installation List'!$G$3:$G$424,
          MATCH($D30,'(0) NAFSGL Installation List'!$D$3:$D$424,0)
    ),
    IF(
      INDEX('(0) NAFSGL Installation List'!$F$3:$F$424,
            MATCH($D30,'(0) NAFSGL Installation List'!$D$3:$D$424,0)
      )="Expeditionary",
      IF(
        INDEX('(0) NAFSGL Installation List'!$H$3:$H$424,
              MATCH($D30,'(0) NAFSGL Installation List'!$D$3:$D$424,0)
        )="Not Applicable",
        INDEX('(0) NAFSGL Installation List'!$F$3:$F$424,
              MATCH($D30,'(0) NAFSGL Installation List'!$D$3:$D$424,0)
        ),
        INDEX('(0) NAFSGL Installation List'!$H$3:$H$424,
              MATCH($D30,'(0) NAFSGL Installation List'!$D$3:$D$424,0)
        )
      ),
      INDEX('(0) NAFSGL Installation List'!$F$3:$F$424,
            MATCH($D30,'(0) NAFSGL Installation List'!$D$3:$D$424,0)
      )
    )
  ),
"")</f>
        <v/>
      </c>
      <c r="G30" s="7"/>
      <c r="H30" s="253"/>
      <c r="I30" s="8"/>
      <c r="J30" s="8"/>
      <c r="K30" s="242"/>
      <c r="N30" s="32"/>
      <c r="O30" s="240"/>
      <c r="P30" s="240"/>
    </row>
    <row r="31" spans="3:16" x14ac:dyDescent="0.25">
      <c r="C31" s="32"/>
      <c r="D31" s="380" t="str">
        <f>IFERROR((INDEX('(0) NAFSGL Installation List'!$D$3:$F$424, MATCH(C31,'(0) NAFSGL Installation List'!$E$3:$E$424,0), 1)), " ")</f>
        <v xml:space="preserve"> </v>
      </c>
      <c r="E31" s="380" t="str">
        <f>IFERROR(
  IF(
    INDEX('(0) NAFSGL Installation List'!$F$3:$F$424,
          MATCH($D31,'(0) NAFSGL Installation List'!$D$3:$D$424,0)
    )="OCONUS",
    INDEX('(0) NAFSGL Installation List'!$G$3:$G$424,
          MATCH($D31,'(0) NAFSGL Installation List'!$D$3:$D$424,0)
    ),
    IF(
      INDEX('(0) NAFSGL Installation List'!$F$3:$F$424,
            MATCH($D31,'(0) NAFSGL Installation List'!$D$3:$D$424,0)
      )="Expeditionary",
      IF(
        INDEX('(0) NAFSGL Installation List'!$H$3:$H$424,
              MATCH($D31,'(0) NAFSGL Installation List'!$D$3:$D$424,0)
        )="Not Applicable",
        INDEX('(0) NAFSGL Installation List'!$F$3:$F$424,
              MATCH($D31,'(0) NAFSGL Installation List'!$D$3:$D$424,0)
        ),
        INDEX('(0) NAFSGL Installation List'!$H$3:$H$424,
              MATCH($D31,'(0) NAFSGL Installation List'!$D$3:$D$424,0)
        )
      ),
      INDEX('(0) NAFSGL Installation List'!$F$3:$F$424,
            MATCH($D31,'(0) NAFSGL Installation List'!$D$3:$D$424,0)
      )
    )
  ),
"")</f>
        <v/>
      </c>
      <c r="G31" s="7"/>
      <c r="H31" s="253"/>
      <c r="I31" s="8"/>
      <c r="J31" s="8"/>
      <c r="K31" s="242"/>
      <c r="L31" s="32"/>
      <c r="N31" s="32"/>
      <c r="O31" s="240"/>
      <c r="P31" s="240"/>
    </row>
    <row r="32" spans="3:16" x14ac:dyDescent="0.25">
      <c r="C32" s="32"/>
      <c r="D32" s="380" t="str">
        <f>IFERROR((INDEX('(0) NAFSGL Installation List'!$D$3:$F$424, MATCH(C32,'(0) NAFSGL Installation List'!$E$3:$E$424,0), 1)), " ")</f>
        <v xml:space="preserve"> </v>
      </c>
      <c r="E32" s="380" t="str">
        <f>IFERROR(
  IF(
    INDEX('(0) NAFSGL Installation List'!$F$3:$F$424,
          MATCH($D32,'(0) NAFSGL Installation List'!$D$3:$D$424,0)
    )="OCONUS",
    INDEX('(0) NAFSGL Installation List'!$G$3:$G$424,
          MATCH($D32,'(0) NAFSGL Installation List'!$D$3:$D$424,0)
    ),
    IF(
      INDEX('(0) NAFSGL Installation List'!$F$3:$F$424,
            MATCH($D32,'(0) NAFSGL Installation List'!$D$3:$D$424,0)
      )="Expeditionary",
      IF(
        INDEX('(0) NAFSGL Installation List'!$H$3:$H$424,
              MATCH($D32,'(0) NAFSGL Installation List'!$D$3:$D$424,0)
        )="Not Applicable",
        INDEX('(0) NAFSGL Installation List'!$F$3:$F$424,
              MATCH($D32,'(0) NAFSGL Installation List'!$D$3:$D$424,0)
        ),
        INDEX('(0) NAFSGL Installation List'!$H$3:$H$424,
              MATCH($D32,'(0) NAFSGL Installation List'!$D$3:$D$424,0)
        )
      ),
      INDEX('(0) NAFSGL Installation List'!$F$3:$F$424,
            MATCH($D32,'(0) NAFSGL Installation List'!$D$3:$D$424,0)
      )
    )
  ),
"")</f>
        <v/>
      </c>
      <c r="G32" s="7"/>
      <c r="H32" s="253"/>
      <c r="I32" s="8"/>
      <c r="J32" s="8"/>
      <c r="K32" s="242"/>
      <c r="L32" s="32"/>
      <c r="N32" s="32"/>
      <c r="O32" s="240"/>
      <c r="P32" s="240"/>
    </row>
    <row r="33" spans="3:16" x14ac:dyDescent="0.25">
      <c r="C33" s="32"/>
      <c r="D33" s="380" t="str">
        <f>IFERROR((INDEX('(0) NAFSGL Installation List'!$D$3:$F$424, MATCH(C33,'(0) NAFSGL Installation List'!$E$3:$E$424,0), 1)), " ")</f>
        <v xml:space="preserve"> </v>
      </c>
      <c r="E33" s="380" t="str">
        <f>IFERROR(
  IF(
    INDEX('(0) NAFSGL Installation List'!$F$3:$F$424,
          MATCH($D33,'(0) NAFSGL Installation List'!$D$3:$D$424,0)
    )="OCONUS",
    INDEX('(0) NAFSGL Installation List'!$G$3:$G$424,
          MATCH($D33,'(0) NAFSGL Installation List'!$D$3:$D$424,0)
    ),
    IF(
      INDEX('(0) NAFSGL Installation List'!$F$3:$F$424,
            MATCH($D33,'(0) NAFSGL Installation List'!$D$3:$D$424,0)
      )="Expeditionary",
      IF(
        INDEX('(0) NAFSGL Installation List'!$H$3:$H$424,
              MATCH($D33,'(0) NAFSGL Installation List'!$D$3:$D$424,0)
        )="Not Applicable",
        INDEX('(0) NAFSGL Installation List'!$F$3:$F$424,
              MATCH($D33,'(0) NAFSGL Installation List'!$D$3:$D$424,0)
        ),
        INDEX('(0) NAFSGL Installation List'!$H$3:$H$424,
              MATCH($D33,'(0) NAFSGL Installation List'!$D$3:$D$424,0)
        )
      ),
      INDEX('(0) NAFSGL Installation List'!$F$3:$F$424,
            MATCH($D33,'(0) NAFSGL Installation List'!$D$3:$D$424,0)
      )
    )
  ),
"")</f>
        <v/>
      </c>
      <c r="G33" s="7"/>
      <c r="H33" s="253"/>
      <c r="I33" s="8"/>
      <c r="J33" s="8"/>
      <c r="K33" s="242"/>
      <c r="L33" s="32"/>
      <c r="O33" s="240"/>
      <c r="P33" s="240"/>
    </row>
    <row r="34" spans="3:16" x14ac:dyDescent="0.25">
      <c r="C34" s="32"/>
      <c r="D34" s="380" t="str">
        <f>IFERROR((INDEX('(0) NAFSGL Installation List'!$D$3:$F$424, MATCH(C34,'(0) NAFSGL Installation List'!$E$3:$E$424,0), 1)), " ")</f>
        <v xml:space="preserve"> </v>
      </c>
      <c r="E34" s="380" t="str">
        <f>IFERROR(
  IF(
    INDEX('(0) NAFSGL Installation List'!$F$3:$F$424,
          MATCH($D34,'(0) NAFSGL Installation List'!$D$3:$D$424,0)
    )="OCONUS",
    INDEX('(0) NAFSGL Installation List'!$G$3:$G$424,
          MATCH($D34,'(0) NAFSGL Installation List'!$D$3:$D$424,0)
    ),
    IF(
      INDEX('(0) NAFSGL Installation List'!$F$3:$F$424,
            MATCH($D34,'(0) NAFSGL Installation List'!$D$3:$D$424,0)
      )="Expeditionary",
      IF(
        INDEX('(0) NAFSGL Installation List'!$H$3:$H$424,
              MATCH($D34,'(0) NAFSGL Installation List'!$D$3:$D$424,0)
        )="Not Applicable",
        INDEX('(0) NAFSGL Installation List'!$F$3:$F$424,
              MATCH($D34,'(0) NAFSGL Installation List'!$D$3:$D$424,0)
        ),
        INDEX('(0) NAFSGL Installation List'!$H$3:$H$424,
              MATCH($D34,'(0) NAFSGL Installation List'!$D$3:$D$424,0)
        )
      ),
      INDEX('(0) NAFSGL Installation List'!$F$3:$F$424,
            MATCH($D34,'(0) NAFSGL Installation List'!$D$3:$D$424,0)
      )
    )
  ),
"")</f>
        <v/>
      </c>
      <c r="G34" s="7"/>
      <c r="H34" s="253"/>
      <c r="I34" s="8"/>
      <c r="J34" s="8"/>
      <c r="K34" s="242"/>
      <c r="L34" s="32"/>
      <c r="O34" s="240"/>
      <c r="P34" s="240"/>
    </row>
    <row r="35" spans="3:16" x14ac:dyDescent="0.25">
      <c r="C35" s="32"/>
      <c r="D35" s="380" t="str">
        <f>IFERROR((INDEX('(0) NAFSGL Installation List'!$D$3:$F$424, MATCH(C35,'(0) NAFSGL Installation List'!$E$3:$E$424,0), 1)), " ")</f>
        <v xml:space="preserve"> </v>
      </c>
      <c r="E35" s="380" t="str">
        <f>IFERROR(
  IF(
    INDEX('(0) NAFSGL Installation List'!$F$3:$F$424,
          MATCH($D35,'(0) NAFSGL Installation List'!$D$3:$D$424,0)
    )="OCONUS",
    INDEX('(0) NAFSGL Installation List'!$G$3:$G$424,
          MATCH($D35,'(0) NAFSGL Installation List'!$D$3:$D$424,0)
    ),
    IF(
      INDEX('(0) NAFSGL Installation List'!$F$3:$F$424,
            MATCH($D35,'(0) NAFSGL Installation List'!$D$3:$D$424,0)
      )="Expeditionary",
      IF(
        INDEX('(0) NAFSGL Installation List'!$H$3:$H$424,
              MATCH($D35,'(0) NAFSGL Installation List'!$D$3:$D$424,0)
        )="Not Applicable",
        INDEX('(0) NAFSGL Installation List'!$F$3:$F$424,
              MATCH($D35,'(0) NAFSGL Installation List'!$D$3:$D$424,0)
        ),
        INDEX('(0) NAFSGL Installation List'!$H$3:$H$424,
              MATCH($D35,'(0) NAFSGL Installation List'!$D$3:$D$424,0)
        )
      ),
      INDEX('(0) NAFSGL Installation List'!$F$3:$F$424,
            MATCH($D35,'(0) NAFSGL Installation List'!$D$3:$D$424,0)
      )
    )
  ),
"")</f>
        <v/>
      </c>
      <c r="G35" s="7"/>
      <c r="H35" s="253"/>
      <c r="I35" s="8"/>
      <c r="J35" s="8"/>
      <c r="K35" s="242"/>
      <c r="L35" s="32"/>
      <c r="O35" s="240"/>
      <c r="P35" s="240"/>
    </row>
    <row r="36" spans="3:16" x14ac:dyDescent="0.25">
      <c r="C36" s="32"/>
      <c r="D36" s="380" t="str">
        <f>IFERROR((INDEX('(0) NAFSGL Installation List'!$D$3:$F$424, MATCH(C36,'(0) NAFSGL Installation List'!$E$3:$E$424,0), 1)), " ")</f>
        <v xml:space="preserve"> </v>
      </c>
      <c r="E36" s="380" t="str">
        <f>IFERROR(
  IF(
    INDEX('(0) NAFSGL Installation List'!$F$3:$F$424,
          MATCH($D36,'(0) NAFSGL Installation List'!$D$3:$D$424,0)
    )="OCONUS",
    INDEX('(0) NAFSGL Installation List'!$G$3:$G$424,
          MATCH($D36,'(0) NAFSGL Installation List'!$D$3:$D$424,0)
    ),
    IF(
      INDEX('(0) NAFSGL Installation List'!$F$3:$F$424,
            MATCH($D36,'(0) NAFSGL Installation List'!$D$3:$D$424,0)
      )="Expeditionary",
      IF(
        INDEX('(0) NAFSGL Installation List'!$H$3:$H$424,
              MATCH($D36,'(0) NAFSGL Installation List'!$D$3:$D$424,0)
        )="Not Applicable",
        INDEX('(0) NAFSGL Installation List'!$F$3:$F$424,
              MATCH($D36,'(0) NAFSGL Installation List'!$D$3:$D$424,0)
        ),
        INDEX('(0) NAFSGL Installation List'!$H$3:$H$424,
              MATCH($D36,'(0) NAFSGL Installation List'!$D$3:$D$424,0)
        )
      ),
      INDEX('(0) NAFSGL Installation List'!$F$3:$F$424,
            MATCH($D36,'(0) NAFSGL Installation List'!$D$3:$D$424,0)
      )
    )
  ),
"")</f>
        <v/>
      </c>
      <c r="G36" s="7"/>
      <c r="H36" s="253"/>
      <c r="I36" s="8"/>
      <c r="J36" s="8"/>
      <c r="K36" s="242"/>
      <c r="O36" s="240"/>
      <c r="P36" s="240"/>
    </row>
    <row r="37" spans="3:16" x14ac:dyDescent="0.25">
      <c r="C37" s="32"/>
      <c r="D37" s="380" t="str">
        <f>IFERROR((INDEX('(0) NAFSGL Installation List'!$D$3:$F$424, MATCH(C37,'(0) NAFSGL Installation List'!$E$3:$E$424,0), 1)), " ")</f>
        <v xml:space="preserve"> </v>
      </c>
      <c r="E37" s="380" t="str">
        <f>IFERROR(
  IF(
    INDEX('(0) NAFSGL Installation List'!$F$3:$F$424,
          MATCH($D37,'(0) NAFSGL Installation List'!$D$3:$D$424,0)
    )="OCONUS",
    INDEX('(0) NAFSGL Installation List'!$G$3:$G$424,
          MATCH($D37,'(0) NAFSGL Installation List'!$D$3:$D$424,0)
    ),
    IF(
      INDEX('(0) NAFSGL Installation List'!$F$3:$F$424,
            MATCH($D37,'(0) NAFSGL Installation List'!$D$3:$D$424,0)
      )="Expeditionary",
      IF(
        INDEX('(0) NAFSGL Installation List'!$H$3:$H$424,
              MATCH($D37,'(0) NAFSGL Installation List'!$D$3:$D$424,0)
        )="Not Applicable",
        INDEX('(0) NAFSGL Installation List'!$F$3:$F$424,
              MATCH($D37,'(0) NAFSGL Installation List'!$D$3:$D$424,0)
        ),
        INDEX('(0) NAFSGL Installation List'!$H$3:$H$424,
              MATCH($D37,'(0) NAFSGL Installation List'!$D$3:$D$424,0)
        )
      ),
      INDEX('(0) NAFSGL Installation List'!$F$3:$F$424,
            MATCH($D37,'(0) NAFSGL Installation List'!$D$3:$D$424,0)
      )
    )
  ),
"")</f>
        <v/>
      </c>
      <c r="G37" s="7"/>
      <c r="H37" s="253"/>
      <c r="I37" s="8"/>
      <c r="J37" s="8"/>
      <c r="K37" s="242"/>
      <c r="O37" s="240"/>
      <c r="P37" s="240"/>
    </row>
    <row r="38" spans="3:16" x14ac:dyDescent="0.25">
      <c r="C38" s="32"/>
      <c r="D38" s="380" t="str">
        <f>IFERROR((INDEX('(0) NAFSGL Installation List'!$D$3:$F$424, MATCH(C38,'(0) NAFSGL Installation List'!$E$3:$E$424,0), 1)), " ")</f>
        <v xml:space="preserve"> </v>
      </c>
      <c r="E38" s="380" t="str">
        <f>IFERROR(
  IF(
    INDEX('(0) NAFSGL Installation List'!$F$3:$F$424,
          MATCH($D38,'(0) NAFSGL Installation List'!$D$3:$D$424,0)
    )="OCONUS",
    INDEX('(0) NAFSGL Installation List'!$G$3:$G$424,
          MATCH($D38,'(0) NAFSGL Installation List'!$D$3:$D$424,0)
    ),
    IF(
      INDEX('(0) NAFSGL Installation List'!$F$3:$F$424,
            MATCH($D38,'(0) NAFSGL Installation List'!$D$3:$D$424,0)
      )="Expeditionary",
      IF(
        INDEX('(0) NAFSGL Installation List'!$H$3:$H$424,
              MATCH($D38,'(0) NAFSGL Installation List'!$D$3:$D$424,0)
        )="Not Applicable",
        INDEX('(0) NAFSGL Installation List'!$F$3:$F$424,
              MATCH($D38,'(0) NAFSGL Installation List'!$D$3:$D$424,0)
        ),
        INDEX('(0) NAFSGL Installation List'!$H$3:$H$424,
              MATCH($D38,'(0) NAFSGL Installation List'!$D$3:$D$424,0)
        )
      ),
      INDEX('(0) NAFSGL Installation List'!$F$3:$F$424,
            MATCH($D38,'(0) NAFSGL Installation List'!$D$3:$D$424,0)
      )
    )
  ),
"")</f>
        <v/>
      </c>
      <c r="G38" s="7"/>
      <c r="H38" s="253"/>
      <c r="I38" s="8"/>
      <c r="J38" s="8"/>
      <c r="K38" s="242"/>
      <c r="O38" s="240"/>
      <c r="P38" s="240"/>
    </row>
    <row r="39" spans="3:16" x14ac:dyDescent="0.25">
      <c r="C39" s="32"/>
      <c r="D39" s="380" t="str">
        <f>IFERROR((INDEX('(0) NAFSGL Installation List'!$D$3:$F$424, MATCH(C39,'(0) NAFSGL Installation List'!$E$3:$E$424,0), 1)), " ")</f>
        <v xml:space="preserve"> </v>
      </c>
      <c r="E39" s="380" t="str">
        <f>IFERROR(
  IF(
    INDEX('(0) NAFSGL Installation List'!$F$3:$F$424,
          MATCH($D39,'(0) NAFSGL Installation List'!$D$3:$D$424,0)
    )="OCONUS",
    INDEX('(0) NAFSGL Installation List'!$G$3:$G$424,
          MATCH($D39,'(0) NAFSGL Installation List'!$D$3:$D$424,0)
    ),
    IF(
      INDEX('(0) NAFSGL Installation List'!$F$3:$F$424,
            MATCH($D39,'(0) NAFSGL Installation List'!$D$3:$D$424,0)
      )="Expeditionary",
      IF(
        INDEX('(0) NAFSGL Installation List'!$H$3:$H$424,
              MATCH($D39,'(0) NAFSGL Installation List'!$D$3:$D$424,0)
        )="Not Applicable",
        INDEX('(0) NAFSGL Installation List'!$F$3:$F$424,
              MATCH($D39,'(0) NAFSGL Installation List'!$D$3:$D$424,0)
        ),
        INDEX('(0) NAFSGL Installation List'!$H$3:$H$424,
              MATCH($D39,'(0) NAFSGL Installation List'!$D$3:$D$424,0)
        )
      ),
      INDEX('(0) NAFSGL Installation List'!$F$3:$F$424,
            MATCH($D39,'(0) NAFSGL Installation List'!$D$3:$D$424,0)
      )
    )
  ),
"")</f>
        <v/>
      </c>
      <c r="G39" s="7"/>
      <c r="H39" s="253"/>
      <c r="I39" s="8"/>
      <c r="J39" s="8"/>
      <c r="K39" s="242"/>
      <c r="O39" s="240"/>
      <c r="P39" s="240"/>
    </row>
    <row r="40" spans="3:16" x14ac:dyDescent="0.25">
      <c r="C40" s="32"/>
      <c r="D40" s="380" t="str">
        <f>IFERROR((INDEX('(0) NAFSGL Installation List'!$D$3:$F$424, MATCH(C40,'(0) NAFSGL Installation List'!$E$3:$E$424,0), 1)), " ")</f>
        <v xml:space="preserve"> </v>
      </c>
      <c r="E40" s="380" t="str">
        <f>IFERROR(
  IF(
    INDEX('(0) NAFSGL Installation List'!$F$3:$F$424,
          MATCH($D40,'(0) NAFSGL Installation List'!$D$3:$D$424,0)
    )="OCONUS",
    INDEX('(0) NAFSGL Installation List'!$G$3:$G$424,
          MATCH($D40,'(0) NAFSGL Installation List'!$D$3:$D$424,0)
    ),
    IF(
      INDEX('(0) NAFSGL Installation List'!$F$3:$F$424,
            MATCH($D40,'(0) NAFSGL Installation List'!$D$3:$D$424,0)
      )="Expeditionary",
      IF(
        INDEX('(0) NAFSGL Installation List'!$H$3:$H$424,
              MATCH($D40,'(0) NAFSGL Installation List'!$D$3:$D$424,0)
        )="Not Applicable",
        INDEX('(0) NAFSGL Installation List'!$F$3:$F$424,
              MATCH($D40,'(0) NAFSGL Installation List'!$D$3:$D$424,0)
        ),
        INDEX('(0) NAFSGL Installation List'!$H$3:$H$424,
              MATCH($D40,'(0) NAFSGL Installation List'!$D$3:$D$424,0)
        )
      ),
      INDEX('(0) NAFSGL Installation List'!$F$3:$F$424,
            MATCH($D40,'(0) NAFSGL Installation List'!$D$3:$D$424,0)
      )
    )
  ),
"")</f>
        <v/>
      </c>
      <c r="G40" s="7"/>
      <c r="H40" s="253"/>
      <c r="I40" s="8"/>
      <c r="J40" s="8"/>
      <c r="K40" s="242"/>
      <c r="O40" s="240"/>
      <c r="P40" s="240"/>
    </row>
    <row r="41" spans="3:16" x14ac:dyDescent="0.25">
      <c r="C41" s="32"/>
      <c r="D41" s="380" t="str">
        <f>IFERROR((INDEX('(0) NAFSGL Installation List'!$D$3:$F$424, MATCH(C41,'(0) NAFSGL Installation List'!$E$3:$E$424,0), 1)), " ")</f>
        <v xml:space="preserve"> </v>
      </c>
      <c r="E41" s="380" t="str">
        <f>IFERROR(
  IF(
    INDEX('(0) NAFSGL Installation List'!$F$3:$F$424,
          MATCH($D41,'(0) NAFSGL Installation List'!$D$3:$D$424,0)
    )="OCONUS",
    INDEX('(0) NAFSGL Installation List'!$G$3:$G$424,
          MATCH($D41,'(0) NAFSGL Installation List'!$D$3:$D$424,0)
    ),
    IF(
      INDEX('(0) NAFSGL Installation List'!$F$3:$F$424,
            MATCH($D41,'(0) NAFSGL Installation List'!$D$3:$D$424,0)
      )="Expeditionary",
      IF(
        INDEX('(0) NAFSGL Installation List'!$H$3:$H$424,
              MATCH($D41,'(0) NAFSGL Installation List'!$D$3:$D$424,0)
        )="Not Applicable",
        INDEX('(0) NAFSGL Installation List'!$F$3:$F$424,
              MATCH($D41,'(0) NAFSGL Installation List'!$D$3:$D$424,0)
        ),
        INDEX('(0) NAFSGL Installation List'!$H$3:$H$424,
              MATCH($D41,'(0) NAFSGL Installation List'!$D$3:$D$424,0)
        )
      ),
      INDEX('(0) NAFSGL Installation List'!$F$3:$F$424,
            MATCH($D41,'(0) NAFSGL Installation List'!$D$3:$D$424,0)
      )
    )
  ),
"")</f>
        <v/>
      </c>
      <c r="G41" s="7"/>
      <c r="H41" s="253"/>
      <c r="I41" s="8"/>
      <c r="J41" s="8"/>
      <c r="K41" s="242"/>
      <c r="O41" s="240"/>
      <c r="P41" s="240"/>
    </row>
    <row r="42" spans="3:16" x14ac:dyDescent="0.25">
      <c r="C42" s="32"/>
      <c r="D42" s="380" t="str">
        <f>IFERROR((INDEX('(0) NAFSGL Installation List'!$D$3:$F$424, MATCH(C42,'(0) NAFSGL Installation List'!$E$3:$E$424,0), 1)), " ")</f>
        <v xml:space="preserve"> </v>
      </c>
      <c r="E42" s="380" t="str">
        <f>IFERROR(
  IF(
    INDEX('(0) NAFSGL Installation List'!$F$3:$F$424,
          MATCH($D42,'(0) NAFSGL Installation List'!$D$3:$D$424,0)
    )="OCONUS",
    INDEX('(0) NAFSGL Installation List'!$G$3:$G$424,
          MATCH($D42,'(0) NAFSGL Installation List'!$D$3:$D$424,0)
    ),
    IF(
      INDEX('(0) NAFSGL Installation List'!$F$3:$F$424,
            MATCH($D42,'(0) NAFSGL Installation List'!$D$3:$D$424,0)
      )="Expeditionary",
      IF(
        INDEX('(0) NAFSGL Installation List'!$H$3:$H$424,
              MATCH($D42,'(0) NAFSGL Installation List'!$D$3:$D$424,0)
        )="Not Applicable",
        INDEX('(0) NAFSGL Installation List'!$F$3:$F$424,
              MATCH($D42,'(0) NAFSGL Installation List'!$D$3:$D$424,0)
        ),
        INDEX('(0) NAFSGL Installation List'!$H$3:$H$424,
              MATCH($D42,'(0) NAFSGL Installation List'!$D$3:$D$424,0)
        )
      ),
      INDEX('(0) NAFSGL Installation List'!$F$3:$F$424,
            MATCH($D42,'(0) NAFSGL Installation List'!$D$3:$D$424,0)
      )
    )
  ),
"")</f>
        <v/>
      </c>
      <c r="G42" s="7"/>
      <c r="H42" s="253"/>
      <c r="I42" s="8"/>
      <c r="J42" s="8"/>
      <c r="K42" s="242"/>
      <c r="O42" s="240"/>
      <c r="P42" s="240"/>
    </row>
    <row r="43" spans="3:16" x14ac:dyDescent="0.25">
      <c r="D43"/>
      <c r="E43"/>
    </row>
    <row r="44" spans="3:16" x14ac:dyDescent="0.25">
      <c r="D44"/>
      <c r="E44"/>
    </row>
    <row r="45" spans="3:16" x14ac:dyDescent="0.25">
      <c r="D45"/>
      <c r="E45"/>
    </row>
    <row r="46" spans="3:16" x14ac:dyDescent="0.25">
      <c r="D46"/>
      <c r="E46"/>
    </row>
    <row r="47" spans="3:16" x14ac:dyDescent="0.25">
      <c r="D47"/>
      <c r="E47"/>
    </row>
    <row r="48" spans="3:16" x14ac:dyDescent="0.25">
      <c r="D48"/>
      <c r="E48"/>
    </row>
    <row r="49" spans="4:5" x14ac:dyDescent="0.25">
      <c r="D49"/>
      <c r="E49"/>
    </row>
    <row r="50" spans="4:5" x14ac:dyDescent="0.25">
      <c r="D50"/>
      <c r="E50"/>
    </row>
    <row r="51" spans="4:5" x14ac:dyDescent="0.25">
      <c r="D51"/>
      <c r="E51"/>
    </row>
    <row r="52" spans="4:5" x14ac:dyDescent="0.25">
      <c r="D52"/>
      <c r="E52"/>
    </row>
    <row r="53" spans="4:5" x14ac:dyDescent="0.25">
      <c r="D53"/>
      <c r="E53"/>
    </row>
    <row r="54" spans="4:5" x14ac:dyDescent="0.25">
      <c r="D54"/>
      <c r="E54"/>
    </row>
    <row r="55" spans="4:5" x14ac:dyDescent="0.25">
      <c r="D55"/>
      <c r="E55"/>
    </row>
    <row r="56" spans="4:5" x14ac:dyDescent="0.25">
      <c r="D56"/>
      <c r="E56"/>
    </row>
    <row r="57" spans="4:5" x14ac:dyDescent="0.25">
      <c r="D57"/>
      <c r="E57"/>
    </row>
    <row r="58" spans="4:5" x14ac:dyDescent="0.25">
      <c r="D58"/>
      <c r="E58"/>
    </row>
    <row r="59" spans="4:5" x14ac:dyDescent="0.25">
      <c r="D59"/>
      <c r="E59"/>
    </row>
    <row r="60" spans="4:5" x14ac:dyDescent="0.25">
      <c r="D60"/>
      <c r="E60"/>
    </row>
    <row r="61" spans="4:5" x14ac:dyDescent="0.25">
      <c r="D61"/>
      <c r="E61"/>
    </row>
    <row r="62" spans="4:5" x14ac:dyDescent="0.25">
      <c r="D62"/>
      <c r="E62"/>
    </row>
    <row r="63" spans="4:5" x14ac:dyDescent="0.25">
      <c r="D63"/>
      <c r="E63"/>
    </row>
    <row r="64" spans="4:5" x14ac:dyDescent="0.25">
      <c r="D64"/>
      <c r="E64"/>
    </row>
    <row r="65" spans="4:5" x14ac:dyDescent="0.25">
      <c r="D65"/>
      <c r="E65"/>
    </row>
    <row r="66" spans="4:5" x14ac:dyDescent="0.25">
      <c r="D66"/>
      <c r="E66"/>
    </row>
    <row r="67" spans="4:5" x14ac:dyDescent="0.25">
      <c r="D67"/>
      <c r="E67"/>
    </row>
    <row r="68" spans="4:5" x14ac:dyDescent="0.25">
      <c r="D68"/>
      <c r="E68"/>
    </row>
    <row r="69" spans="4:5" x14ac:dyDescent="0.25">
      <c r="D69"/>
      <c r="E69"/>
    </row>
    <row r="70" spans="4:5" x14ac:dyDescent="0.25">
      <c r="D70"/>
      <c r="E70"/>
    </row>
    <row r="71" spans="4:5" x14ac:dyDescent="0.25">
      <c r="D71"/>
      <c r="E71"/>
    </row>
    <row r="72" spans="4:5" x14ac:dyDescent="0.25">
      <c r="D72"/>
      <c r="E72"/>
    </row>
    <row r="73" spans="4:5" x14ac:dyDescent="0.25">
      <c r="D73"/>
      <c r="E73"/>
    </row>
    <row r="74" spans="4:5" x14ac:dyDescent="0.25">
      <c r="D74"/>
      <c r="E74"/>
    </row>
    <row r="75" spans="4:5" x14ac:dyDescent="0.25">
      <c r="D75"/>
      <c r="E75"/>
    </row>
    <row r="76" spans="4:5" x14ac:dyDescent="0.25">
      <c r="D76"/>
      <c r="E76"/>
    </row>
    <row r="77" spans="4:5" x14ac:dyDescent="0.25">
      <c r="D77"/>
      <c r="E77"/>
    </row>
    <row r="78" spans="4:5" x14ac:dyDescent="0.25">
      <c r="D78"/>
      <c r="E78"/>
    </row>
    <row r="79" spans="4:5" x14ac:dyDescent="0.25">
      <c r="D79"/>
      <c r="E79"/>
    </row>
    <row r="80" spans="4:5" x14ac:dyDescent="0.25">
      <c r="D80"/>
      <c r="E80"/>
    </row>
    <row r="81" spans="4:5" x14ac:dyDescent="0.25">
      <c r="D81"/>
      <c r="E81"/>
    </row>
    <row r="82" spans="4:5" x14ac:dyDescent="0.25">
      <c r="D82"/>
      <c r="E82"/>
    </row>
    <row r="83" spans="4:5" x14ac:dyDescent="0.25">
      <c r="D83"/>
      <c r="E83"/>
    </row>
    <row r="84" spans="4:5" x14ac:dyDescent="0.25">
      <c r="D84"/>
      <c r="E84"/>
    </row>
    <row r="85" spans="4:5" x14ac:dyDescent="0.25">
      <c r="D85"/>
      <c r="E85"/>
    </row>
    <row r="86" spans="4:5" x14ac:dyDescent="0.25">
      <c r="D86"/>
      <c r="E86"/>
    </row>
    <row r="87" spans="4:5" x14ac:dyDescent="0.25">
      <c r="D87"/>
      <c r="E87"/>
    </row>
    <row r="88" spans="4:5" x14ac:dyDescent="0.25">
      <c r="D88"/>
      <c r="E88"/>
    </row>
    <row r="89" spans="4:5" x14ac:dyDescent="0.25">
      <c r="D89"/>
      <c r="E89"/>
    </row>
    <row r="90" spans="4:5" x14ac:dyDescent="0.25">
      <c r="D90"/>
      <c r="E90"/>
    </row>
    <row r="91" spans="4:5" x14ac:dyDescent="0.25">
      <c r="D91"/>
      <c r="E91"/>
    </row>
    <row r="92" spans="4:5" x14ac:dyDescent="0.25">
      <c r="D92"/>
      <c r="E92"/>
    </row>
    <row r="93" spans="4:5" x14ac:dyDescent="0.25">
      <c r="D93"/>
      <c r="E93"/>
    </row>
    <row r="94" spans="4:5" x14ac:dyDescent="0.25">
      <c r="D94"/>
      <c r="E94"/>
    </row>
    <row r="95" spans="4:5" x14ac:dyDescent="0.25">
      <c r="D95"/>
      <c r="E95"/>
    </row>
    <row r="96" spans="4:5" x14ac:dyDescent="0.25">
      <c r="D96"/>
      <c r="E96"/>
    </row>
    <row r="97" spans="4:5" x14ac:dyDescent="0.25">
      <c r="D97"/>
      <c r="E97"/>
    </row>
    <row r="98" spans="4:5" x14ac:dyDescent="0.25">
      <c r="D98"/>
      <c r="E98"/>
    </row>
    <row r="99" spans="4:5" x14ac:dyDescent="0.25">
      <c r="D99"/>
      <c r="E99"/>
    </row>
    <row r="100" spans="4:5" x14ac:dyDescent="0.25">
      <c r="D100"/>
      <c r="E100"/>
    </row>
    <row r="101" spans="4:5" x14ac:dyDescent="0.25">
      <c r="D101"/>
      <c r="E101"/>
    </row>
    <row r="102" spans="4:5" x14ac:dyDescent="0.25">
      <c r="D102"/>
      <c r="E102"/>
    </row>
    <row r="103" spans="4:5" x14ac:dyDescent="0.25">
      <c r="D103"/>
      <c r="E103"/>
    </row>
    <row r="104" spans="4:5" x14ac:dyDescent="0.25">
      <c r="D104"/>
      <c r="E104"/>
    </row>
    <row r="105" spans="4:5" x14ac:dyDescent="0.25">
      <c r="D105"/>
      <c r="E105"/>
    </row>
    <row r="106" spans="4:5" x14ac:dyDescent="0.25">
      <c r="D106"/>
      <c r="E106"/>
    </row>
    <row r="107" spans="4:5" x14ac:dyDescent="0.25">
      <c r="D107"/>
      <c r="E107"/>
    </row>
    <row r="108" spans="4:5" x14ac:dyDescent="0.25">
      <c r="D108"/>
      <c r="E108"/>
    </row>
    <row r="109" spans="4:5" x14ac:dyDescent="0.25">
      <c r="D109"/>
      <c r="E109"/>
    </row>
    <row r="110" spans="4:5" x14ac:dyDescent="0.25">
      <c r="D110"/>
      <c r="E110"/>
    </row>
    <row r="111" spans="4:5" x14ac:dyDescent="0.25">
      <c r="D111"/>
      <c r="E111"/>
    </row>
    <row r="112" spans="4:5" x14ac:dyDescent="0.25">
      <c r="D112"/>
      <c r="E112"/>
    </row>
    <row r="113" spans="4:5" x14ac:dyDescent="0.25">
      <c r="D113"/>
      <c r="E113"/>
    </row>
    <row r="114" spans="4:5" x14ac:dyDescent="0.25">
      <c r="D114"/>
      <c r="E114"/>
    </row>
    <row r="115" spans="4:5" x14ac:dyDescent="0.25">
      <c r="D115"/>
      <c r="E115"/>
    </row>
    <row r="116" spans="4:5" x14ac:dyDescent="0.25">
      <c r="D116"/>
      <c r="E116"/>
    </row>
    <row r="117" spans="4:5" x14ac:dyDescent="0.25">
      <c r="D117"/>
      <c r="E117"/>
    </row>
    <row r="118" spans="4:5" x14ac:dyDescent="0.25">
      <c r="D118"/>
      <c r="E118"/>
    </row>
    <row r="119" spans="4:5" x14ac:dyDescent="0.25">
      <c r="D119"/>
      <c r="E119"/>
    </row>
    <row r="120" spans="4:5" x14ac:dyDescent="0.25">
      <c r="D120"/>
      <c r="E120"/>
    </row>
    <row r="121" spans="4:5" x14ac:dyDescent="0.25">
      <c r="D121"/>
      <c r="E121"/>
    </row>
    <row r="122" spans="4:5" x14ac:dyDescent="0.25">
      <c r="D122"/>
      <c r="E122"/>
    </row>
    <row r="123" spans="4:5" x14ac:dyDescent="0.25">
      <c r="D123"/>
      <c r="E123"/>
    </row>
    <row r="124" spans="4:5" x14ac:dyDescent="0.25">
      <c r="D124"/>
      <c r="E124"/>
    </row>
    <row r="125" spans="4:5" x14ac:dyDescent="0.25">
      <c r="D125"/>
      <c r="E125"/>
    </row>
    <row r="126" spans="4:5" x14ac:dyDescent="0.25">
      <c r="D126"/>
      <c r="E126"/>
    </row>
    <row r="127" spans="4:5" x14ac:dyDescent="0.25">
      <c r="D127"/>
      <c r="E127"/>
    </row>
    <row r="128" spans="4:5" x14ac:dyDescent="0.25">
      <c r="D128"/>
      <c r="E128"/>
    </row>
    <row r="129" spans="4:5" x14ac:dyDescent="0.25">
      <c r="D129"/>
      <c r="E129"/>
    </row>
    <row r="130" spans="4:5" x14ac:dyDescent="0.25">
      <c r="D130"/>
      <c r="E130"/>
    </row>
    <row r="131" spans="4:5" x14ac:dyDescent="0.25">
      <c r="D131"/>
      <c r="E131"/>
    </row>
    <row r="132" spans="4:5" x14ac:dyDescent="0.25">
      <c r="D132"/>
      <c r="E132"/>
    </row>
    <row r="133" spans="4:5" x14ac:dyDescent="0.25">
      <c r="D133"/>
      <c r="E133"/>
    </row>
    <row r="134" spans="4:5" x14ac:dyDescent="0.25">
      <c r="D134"/>
      <c r="E134"/>
    </row>
    <row r="135" spans="4:5" x14ac:dyDescent="0.25">
      <c r="D135"/>
      <c r="E135"/>
    </row>
    <row r="136" spans="4:5" x14ac:dyDescent="0.25">
      <c r="D136"/>
      <c r="E136"/>
    </row>
    <row r="137" spans="4:5" x14ac:dyDescent="0.25">
      <c r="D137"/>
      <c r="E137"/>
    </row>
    <row r="138" spans="4:5" x14ac:dyDescent="0.25">
      <c r="D138"/>
      <c r="E138"/>
    </row>
    <row r="139" spans="4:5" x14ac:dyDescent="0.25">
      <c r="D139"/>
      <c r="E139"/>
    </row>
    <row r="140" spans="4:5" x14ac:dyDescent="0.25">
      <c r="D140"/>
      <c r="E140"/>
    </row>
    <row r="141" spans="4:5" x14ac:dyDescent="0.25">
      <c r="D141"/>
      <c r="E141"/>
    </row>
    <row r="142" spans="4:5" x14ac:dyDescent="0.25">
      <c r="D142"/>
      <c r="E142"/>
    </row>
    <row r="143" spans="4:5" x14ac:dyDescent="0.25">
      <c r="D143"/>
      <c r="E143"/>
    </row>
    <row r="144" spans="4:5" x14ac:dyDescent="0.25">
      <c r="D144"/>
      <c r="E144"/>
    </row>
    <row r="145" spans="4:5" x14ac:dyDescent="0.25">
      <c r="D145"/>
      <c r="E145"/>
    </row>
    <row r="146" spans="4:5" x14ac:dyDescent="0.25">
      <c r="D146"/>
      <c r="E146"/>
    </row>
    <row r="147" spans="4:5" x14ac:dyDescent="0.25">
      <c r="D147"/>
      <c r="E147"/>
    </row>
    <row r="148" spans="4:5" x14ac:dyDescent="0.25">
      <c r="D148"/>
      <c r="E148"/>
    </row>
    <row r="149" spans="4:5" x14ac:dyDescent="0.25">
      <c r="D149"/>
      <c r="E149"/>
    </row>
    <row r="150" spans="4:5" x14ac:dyDescent="0.25">
      <c r="D150"/>
      <c r="E150"/>
    </row>
    <row r="151" spans="4:5" x14ac:dyDescent="0.25">
      <c r="D151"/>
      <c r="E151"/>
    </row>
    <row r="152" spans="4:5" x14ac:dyDescent="0.25">
      <c r="D152"/>
      <c r="E152"/>
    </row>
    <row r="153" spans="4:5" x14ac:dyDescent="0.25">
      <c r="D153"/>
      <c r="E153"/>
    </row>
    <row r="154" spans="4:5" x14ac:dyDescent="0.25">
      <c r="D154"/>
      <c r="E154"/>
    </row>
    <row r="155" spans="4:5" x14ac:dyDescent="0.25">
      <c r="D155"/>
      <c r="E155"/>
    </row>
    <row r="156" spans="4:5" x14ac:dyDescent="0.25">
      <c r="D156"/>
      <c r="E156"/>
    </row>
    <row r="157" spans="4:5" x14ac:dyDescent="0.25">
      <c r="D157"/>
      <c r="E157"/>
    </row>
    <row r="158" spans="4:5" x14ac:dyDescent="0.25">
      <c r="D158"/>
      <c r="E158"/>
    </row>
    <row r="159" spans="4:5" x14ac:dyDescent="0.25">
      <c r="D159"/>
      <c r="E159"/>
    </row>
    <row r="160" spans="4:5" x14ac:dyDescent="0.25">
      <c r="D160"/>
      <c r="E160"/>
    </row>
    <row r="161" spans="4:5" x14ac:dyDescent="0.25">
      <c r="D161"/>
      <c r="E161"/>
    </row>
    <row r="162" spans="4:5" x14ac:dyDescent="0.25">
      <c r="D162"/>
      <c r="E162"/>
    </row>
    <row r="163" spans="4:5" x14ac:dyDescent="0.25">
      <c r="D163"/>
      <c r="E163"/>
    </row>
    <row r="164" spans="4:5" x14ac:dyDescent="0.25">
      <c r="D164"/>
      <c r="E164"/>
    </row>
    <row r="165" spans="4:5" x14ac:dyDescent="0.25">
      <c r="D165"/>
      <c r="E165"/>
    </row>
    <row r="166" spans="4:5" x14ac:dyDescent="0.25">
      <c r="D166"/>
      <c r="E166"/>
    </row>
    <row r="167" spans="4:5" x14ac:dyDescent="0.25">
      <c r="D167"/>
      <c r="E167"/>
    </row>
    <row r="168" spans="4:5" x14ac:dyDescent="0.25">
      <c r="D168"/>
      <c r="E168"/>
    </row>
    <row r="169" spans="4:5" x14ac:dyDescent="0.25">
      <c r="D169"/>
      <c r="E169"/>
    </row>
    <row r="170" spans="4:5" x14ac:dyDescent="0.25">
      <c r="D170"/>
      <c r="E170"/>
    </row>
    <row r="171" spans="4:5" x14ac:dyDescent="0.25">
      <c r="D171"/>
      <c r="E171"/>
    </row>
    <row r="172" spans="4:5" x14ac:dyDescent="0.25">
      <c r="D172"/>
      <c r="E172"/>
    </row>
    <row r="173" spans="4:5" x14ac:dyDescent="0.25">
      <c r="D173"/>
      <c r="E173"/>
    </row>
    <row r="174" spans="4:5" x14ac:dyDescent="0.25">
      <c r="D174"/>
      <c r="E174"/>
    </row>
    <row r="175" spans="4:5" x14ac:dyDescent="0.25">
      <c r="D175"/>
      <c r="E175"/>
    </row>
    <row r="176" spans="4:5" x14ac:dyDescent="0.25">
      <c r="D176"/>
      <c r="E176"/>
    </row>
    <row r="177" spans="4:5" x14ac:dyDescent="0.25">
      <c r="D177"/>
      <c r="E177"/>
    </row>
    <row r="178" spans="4:5" x14ac:dyDescent="0.25">
      <c r="D178"/>
      <c r="E178"/>
    </row>
    <row r="179" spans="4:5" x14ac:dyDescent="0.25">
      <c r="D179"/>
      <c r="E179"/>
    </row>
    <row r="180" spans="4:5" x14ac:dyDescent="0.25">
      <c r="D180"/>
      <c r="E180"/>
    </row>
    <row r="181" spans="4:5" x14ac:dyDescent="0.25">
      <c r="D181"/>
      <c r="E181"/>
    </row>
    <row r="182" spans="4:5" x14ac:dyDescent="0.25">
      <c r="D182"/>
      <c r="E182"/>
    </row>
    <row r="183" spans="4:5" x14ac:dyDescent="0.25">
      <c r="D183"/>
      <c r="E183"/>
    </row>
    <row r="184" spans="4:5" x14ac:dyDescent="0.25">
      <c r="D184"/>
      <c r="E184"/>
    </row>
    <row r="185" spans="4:5" x14ac:dyDescent="0.25">
      <c r="D185"/>
      <c r="E185"/>
    </row>
    <row r="186" spans="4:5" x14ac:dyDescent="0.25">
      <c r="D186"/>
      <c r="E186"/>
    </row>
    <row r="187" spans="4:5" x14ac:dyDescent="0.25">
      <c r="D187"/>
      <c r="E187"/>
    </row>
    <row r="188" spans="4:5" x14ac:dyDescent="0.25">
      <c r="D188"/>
      <c r="E188"/>
    </row>
    <row r="189" spans="4:5" x14ac:dyDescent="0.25">
      <c r="D189"/>
      <c r="E189"/>
    </row>
    <row r="190" spans="4:5" x14ac:dyDescent="0.25">
      <c r="D190"/>
      <c r="E190"/>
    </row>
    <row r="191" spans="4:5" x14ac:dyDescent="0.25">
      <c r="D191"/>
      <c r="E191"/>
    </row>
    <row r="192" spans="4:5" x14ac:dyDescent="0.25">
      <c r="D192"/>
      <c r="E192"/>
    </row>
    <row r="193" spans="4:5" x14ac:dyDescent="0.25">
      <c r="D193"/>
      <c r="E193"/>
    </row>
    <row r="194" spans="4:5" x14ac:dyDescent="0.25">
      <c r="D194"/>
      <c r="E194"/>
    </row>
    <row r="195" spans="4:5" x14ac:dyDescent="0.25">
      <c r="D195"/>
      <c r="E195"/>
    </row>
    <row r="196" spans="4:5" x14ac:dyDescent="0.25">
      <c r="D196"/>
      <c r="E196"/>
    </row>
    <row r="197" spans="4:5" x14ac:dyDescent="0.25">
      <c r="D197"/>
      <c r="E197"/>
    </row>
    <row r="198" spans="4:5" x14ac:dyDescent="0.25">
      <c r="D198"/>
      <c r="E198"/>
    </row>
    <row r="199" spans="4:5" x14ac:dyDescent="0.25">
      <c r="D199"/>
      <c r="E199"/>
    </row>
    <row r="200" spans="4:5" x14ac:dyDescent="0.25">
      <c r="D200"/>
      <c r="E200"/>
    </row>
    <row r="201" spans="4:5" x14ac:dyDescent="0.25">
      <c r="D201"/>
      <c r="E201"/>
    </row>
    <row r="202" spans="4:5" x14ac:dyDescent="0.25">
      <c r="D202"/>
      <c r="E202"/>
    </row>
    <row r="203" spans="4:5" x14ac:dyDescent="0.25">
      <c r="D203"/>
      <c r="E203"/>
    </row>
    <row r="204" spans="4:5" x14ac:dyDescent="0.25">
      <c r="D204"/>
      <c r="E204"/>
    </row>
    <row r="205" spans="4:5" x14ac:dyDescent="0.25">
      <c r="D205"/>
      <c r="E205"/>
    </row>
    <row r="206" spans="4:5" x14ac:dyDescent="0.25">
      <c r="D206"/>
      <c r="E206"/>
    </row>
    <row r="207" spans="4:5" x14ac:dyDescent="0.25">
      <c r="D207"/>
      <c r="E207"/>
    </row>
    <row r="208" spans="4:5" x14ac:dyDescent="0.25">
      <c r="D208"/>
      <c r="E208"/>
    </row>
    <row r="209" spans="4:5" x14ac:dyDescent="0.25">
      <c r="D209"/>
      <c r="E209"/>
    </row>
    <row r="210" spans="4:5" x14ac:dyDescent="0.25">
      <c r="D210"/>
      <c r="E210"/>
    </row>
    <row r="211" spans="4:5" x14ac:dyDescent="0.25">
      <c r="D211"/>
      <c r="E211"/>
    </row>
    <row r="212" spans="4:5" x14ac:dyDescent="0.25">
      <c r="D212"/>
      <c r="E212"/>
    </row>
    <row r="213" spans="4:5" x14ac:dyDescent="0.25">
      <c r="D213"/>
      <c r="E213"/>
    </row>
    <row r="214" spans="4:5" x14ac:dyDescent="0.25">
      <c r="D214"/>
      <c r="E214"/>
    </row>
    <row r="215" spans="4:5" x14ac:dyDescent="0.25">
      <c r="D215"/>
      <c r="E215"/>
    </row>
    <row r="216" spans="4:5" x14ac:dyDescent="0.25">
      <c r="D216"/>
      <c r="E216"/>
    </row>
    <row r="217" spans="4:5" x14ac:dyDescent="0.25">
      <c r="D217"/>
      <c r="E217"/>
    </row>
    <row r="218" spans="4:5" x14ac:dyDescent="0.25">
      <c r="D218"/>
      <c r="E218"/>
    </row>
    <row r="219" spans="4:5" x14ac:dyDescent="0.25">
      <c r="D219"/>
      <c r="E219"/>
    </row>
    <row r="220" spans="4:5" x14ac:dyDescent="0.25">
      <c r="D220"/>
      <c r="E220"/>
    </row>
    <row r="221" spans="4:5" x14ac:dyDescent="0.25">
      <c r="D221"/>
      <c r="E221"/>
    </row>
    <row r="222" spans="4:5" x14ac:dyDescent="0.25">
      <c r="D222"/>
      <c r="E222"/>
    </row>
    <row r="223" spans="4:5" x14ac:dyDescent="0.25">
      <c r="D223"/>
      <c r="E223"/>
    </row>
    <row r="224" spans="4:5" x14ac:dyDescent="0.25">
      <c r="D224"/>
      <c r="E224"/>
    </row>
    <row r="225" spans="4:5" x14ac:dyDescent="0.25">
      <c r="D225"/>
      <c r="E225"/>
    </row>
    <row r="226" spans="4:5" x14ac:dyDescent="0.25">
      <c r="D226"/>
      <c r="E226"/>
    </row>
    <row r="227" spans="4:5" x14ac:dyDescent="0.25">
      <c r="D227"/>
      <c r="E227"/>
    </row>
    <row r="228" spans="4:5" x14ac:dyDescent="0.25">
      <c r="D228"/>
      <c r="E228"/>
    </row>
    <row r="229" spans="4:5" x14ac:dyDescent="0.25">
      <c r="D229"/>
      <c r="E229"/>
    </row>
    <row r="230" spans="4:5" x14ac:dyDescent="0.25">
      <c r="D230"/>
      <c r="E230"/>
    </row>
    <row r="231" spans="4:5" x14ac:dyDescent="0.25">
      <c r="D231"/>
      <c r="E231"/>
    </row>
    <row r="232" spans="4:5" x14ac:dyDescent="0.25">
      <c r="D232"/>
      <c r="E232"/>
    </row>
    <row r="233" spans="4:5" x14ac:dyDescent="0.25">
      <c r="D233"/>
      <c r="E233"/>
    </row>
    <row r="234" spans="4:5" x14ac:dyDescent="0.25">
      <c r="D234"/>
      <c r="E234"/>
    </row>
    <row r="235" spans="4:5" x14ac:dyDescent="0.25">
      <c r="D235"/>
      <c r="E235"/>
    </row>
    <row r="236" spans="4:5" x14ac:dyDescent="0.25">
      <c r="D236"/>
      <c r="E236"/>
    </row>
    <row r="237" spans="4:5" x14ac:dyDescent="0.25">
      <c r="D237"/>
      <c r="E237"/>
    </row>
    <row r="238" spans="4:5" x14ac:dyDescent="0.25">
      <c r="D238"/>
      <c r="E238"/>
    </row>
    <row r="239" spans="4:5" x14ac:dyDescent="0.25">
      <c r="D239"/>
      <c r="E239"/>
    </row>
    <row r="240" spans="4:5" x14ac:dyDescent="0.25">
      <c r="D240"/>
      <c r="E240"/>
    </row>
    <row r="241" spans="4:5" x14ac:dyDescent="0.25">
      <c r="D241"/>
      <c r="E241"/>
    </row>
    <row r="242" spans="4:5" x14ac:dyDescent="0.25">
      <c r="D242"/>
      <c r="E242"/>
    </row>
    <row r="243" spans="4:5" x14ac:dyDescent="0.25">
      <c r="D243"/>
      <c r="E243"/>
    </row>
    <row r="244" spans="4:5" x14ac:dyDescent="0.25">
      <c r="D244"/>
      <c r="E244"/>
    </row>
    <row r="245" spans="4:5" x14ac:dyDescent="0.25">
      <c r="D245"/>
      <c r="E245"/>
    </row>
    <row r="246" spans="4:5" x14ac:dyDescent="0.25">
      <c r="D246"/>
      <c r="E246"/>
    </row>
    <row r="247" spans="4:5" x14ac:dyDescent="0.25">
      <c r="D247"/>
      <c r="E247"/>
    </row>
    <row r="248" spans="4:5" x14ac:dyDescent="0.25">
      <c r="D248"/>
      <c r="E248"/>
    </row>
    <row r="249" spans="4:5" x14ac:dyDescent="0.25">
      <c r="D249"/>
      <c r="E249"/>
    </row>
    <row r="250" spans="4:5" x14ac:dyDescent="0.25">
      <c r="D250"/>
      <c r="E250"/>
    </row>
    <row r="251" spans="4:5" x14ac:dyDescent="0.25">
      <c r="D251"/>
      <c r="E251"/>
    </row>
    <row r="252" spans="4:5" x14ac:dyDescent="0.25">
      <c r="D252"/>
      <c r="E252"/>
    </row>
    <row r="253" spans="4:5" x14ac:dyDescent="0.25">
      <c r="D253"/>
      <c r="E253"/>
    </row>
    <row r="254" spans="4:5" x14ac:dyDescent="0.25">
      <c r="D254"/>
      <c r="E254"/>
    </row>
    <row r="255" spans="4:5" x14ac:dyDescent="0.25">
      <c r="D255"/>
      <c r="E255"/>
    </row>
    <row r="256" spans="4:5" x14ac:dyDescent="0.25">
      <c r="D256"/>
      <c r="E256"/>
    </row>
    <row r="257" spans="4:5" x14ac:dyDescent="0.25">
      <c r="D257"/>
      <c r="E257"/>
    </row>
    <row r="258" spans="4:5" x14ac:dyDescent="0.25">
      <c r="D258"/>
      <c r="E258"/>
    </row>
    <row r="259" spans="4:5" x14ac:dyDescent="0.25">
      <c r="D259"/>
      <c r="E259"/>
    </row>
    <row r="260" spans="4:5" x14ac:dyDescent="0.25">
      <c r="D260"/>
      <c r="E260"/>
    </row>
    <row r="261" spans="4:5" x14ac:dyDescent="0.25">
      <c r="D261"/>
      <c r="E261"/>
    </row>
    <row r="262" spans="4:5" x14ac:dyDescent="0.25">
      <c r="D262"/>
      <c r="E262"/>
    </row>
    <row r="263" spans="4:5" x14ac:dyDescent="0.25">
      <c r="D263"/>
      <c r="E263"/>
    </row>
    <row r="264" spans="4:5" x14ac:dyDescent="0.25">
      <c r="D264"/>
      <c r="E264"/>
    </row>
    <row r="265" spans="4:5" x14ac:dyDescent="0.25">
      <c r="D265"/>
      <c r="E265"/>
    </row>
    <row r="266" spans="4:5" x14ac:dyDescent="0.25">
      <c r="D266"/>
      <c r="E266"/>
    </row>
    <row r="267" spans="4:5" x14ac:dyDescent="0.25">
      <c r="D267"/>
      <c r="E267"/>
    </row>
    <row r="268" spans="4:5" x14ac:dyDescent="0.25">
      <c r="D268"/>
      <c r="E268"/>
    </row>
    <row r="269" spans="4:5" x14ac:dyDescent="0.25">
      <c r="D269"/>
      <c r="E269"/>
    </row>
    <row r="270" spans="4:5" x14ac:dyDescent="0.25">
      <c r="D270"/>
      <c r="E270"/>
    </row>
    <row r="271" spans="4:5" x14ac:dyDescent="0.25">
      <c r="D271"/>
      <c r="E271"/>
    </row>
    <row r="272" spans="4:5" x14ac:dyDescent="0.25">
      <c r="D272"/>
      <c r="E272"/>
    </row>
    <row r="273" spans="4:5" x14ac:dyDescent="0.25">
      <c r="D273"/>
      <c r="E273"/>
    </row>
    <row r="274" spans="4:5" x14ac:dyDescent="0.25">
      <c r="D274"/>
      <c r="E274"/>
    </row>
    <row r="275" spans="4:5" x14ac:dyDescent="0.25">
      <c r="D275"/>
      <c r="E275"/>
    </row>
    <row r="276" spans="4:5" x14ac:dyDescent="0.25">
      <c r="D276"/>
      <c r="E276"/>
    </row>
    <row r="277" spans="4:5" x14ac:dyDescent="0.25">
      <c r="D277"/>
      <c r="E277"/>
    </row>
    <row r="278" spans="4:5" x14ac:dyDescent="0.25">
      <c r="D278"/>
      <c r="E278"/>
    </row>
    <row r="279" spans="4:5" x14ac:dyDescent="0.25">
      <c r="D279"/>
      <c r="E279"/>
    </row>
    <row r="280" spans="4:5" x14ac:dyDescent="0.25">
      <c r="D280"/>
      <c r="E280"/>
    </row>
    <row r="281" spans="4:5" x14ac:dyDescent="0.25">
      <c r="D281"/>
      <c r="E281"/>
    </row>
    <row r="282" spans="4:5" x14ac:dyDescent="0.25">
      <c r="D282"/>
      <c r="E282"/>
    </row>
    <row r="283" spans="4:5" x14ac:dyDescent="0.25">
      <c r="D283"/>
      <c r="E283"/>
    </row>
    <row r="284" spans="4:5" x14ac:dyDescent="0.25">
      <c r="D284"/>
      <c r="E284"/>
    </row>
    <row r="285" spans="4:5" x14ac:dyDescent="0.25">
      <c r="D285"/>
      <c r="E285"/>
    </row>
    <row r="286" spans="4:5" x14ac:dyDescent="0.25">
      <c r="D286" s="358"/>
    </row>
    <row r="287" spans="4:5" x14ac:dyDescent="0.25">
      <c r="D287" s="358"/>
    </row>
    <row r="288" spans="4:5" x14ac:dyDescent="0.25">
      <c r="D288" s="358"/>
    </row>
    <row r="289" spans="4:4" x14ac:dyDescent="0.25">
      <c r="D289" s="358"/>
    </row>
    <row r="290" spans="4:4" x14ac:dyDescent="0.25">
      <c r="D290" s="358"/>
    </row>
    <row r="291" spans="4:4" x14ac:dyDescent="0.25">
      <c r="D291" s="358"/>
    </row>
    <row r="292" spans="4:4" x14ac:dyDescent="0.25">
      <c r="D292" s="358"/>
    </row>
    <row r="293" spans="4:4" x14ac:dyDescent="0.25">
      <c r="D293" s="358"/>
    </row>
    <row r="294" spans="4:4" x14ac:dyDescent="0.25">
      <c r="D294" s="358"/>
    </row>
    <row r="295" spans="4:4" x14ac:dyDescent="0.25">
      <c r="D295" s="358"/>
    </row>
    <row r="296" spans="4:4" x14ac:dyDescent="0.25">
      <c r="D296" s="358"/>
    </row>
    <row r="297" spans="4:4" x14ac:dyDescent="0.25">
      <c r="D297" s="358"/>
    </row>
    <row r="298" spans="4:4" x14ac:dyDescent="0.25">
      <c r="D298" s="358"/>
    </row>
    <row r="299" spans="4:4" x14ac:dyDescent="0.25">
      <c r="D299" s="358"/>
    </row>
    <row r="300" spans="4:4" x14ac:dyDescent="0.25">
      <c r="D300" s="358"/>
    </row>
    <row r="301" spans="4:4" x14ac:dyDescent="0.25">
      <c r="D301" s="358"/>
    </row>
    <row r="302" spans="4:4" x14ac:dyDescent="0.25">
      <c r="D302" s="358"/>
    </row>
    <row r="303" spans="4:4" x14ac:dyDescent="0.25">
      <c r="D303" s="358"/>
    </row>
    <row r="304" spans="4:4" x14ac:dyDescent="0.25">
      <c r="D304" s="358"/>
    </row>
    <row r="305" spans="4:4" x14ac:dyDescent="0.25">
      <c r="D305" s="358"/>
    </row>
    <row r="306" spans="4:4" x14ac:dyDescent="0.25">
      <c r="D306" s="358"/>
    </row>
    <row r="307" spans="4:4" x14ac:dyDescent="0.25">
      <c r="D307" s="358"/>
    </row>
    <row r="308" spans="4:4" x14ac:dyDescent="0.25">
      <c r="D308" s="358"/>
    </row>
    <row r="309" spans="4:4" x14ac:dyDescent="0.25">
      <c r="D309" s="358"/>
    </row>
    <row r="310" spans="4:4" x14ac:dyDescent="0.25">
      <c r="D310" s="358"/>
    </row>
    <row r="311" spans="4:4" x14ac:dyDescent="0.25">
      <c r="D311" s="358"/>
    </row>
    <row r="312" spans="4:4" x14ac:dyDescent="0.25">
      <c r="D312" s="358"/>
    </row>
    <row r="313" spans="4:4" x14ac:dyDescent="0.25">
      <c r="D313" s="358"/>
    </row>
    <row r="314" spans="4:4" x14ac:dyDescent="0.25">
      <c r="D314" s="358"/>
    </row>
  </sheetData>
  <sheetProtection sheet="1" objects="1" scenarios="1"/>
  <autoFilter ref="A12:P12" xr:uid="{00000000-0009-0000-0000-000004000000}"/>
  <dataValidations count="2">
    <dataValidation type="list" allowBlank="1" showInputMessage="1" showErrorMessage="1" sqref="D314" xr:uid="{C39D6626-9F52-4C87-B09C-14981B5E587F}">
      <formula1>#REF!</formula1>
    </dataValidation>
    <dataValidation type="list" allowBlank="1" showInputMessage="1" showErrorMessage="1" sqref="N13:N42" xr:uid="{00000000-0002-0000-0400-000000000000}">
      <formula1>Funding</formula1>
    </dataValidation>
  </dataValidations>
  <printOptions horizontalCentered="1"/>
  <pageMargins left="0.25" right="0.25" top="0.75" bottom="0.75" header="0.3" footer="0.3"/>
  <pageSetup scale="10" orientation="landscape" r:id="rId1"/>
  <headerFooter alignWithMargins="0">
    <oddFooter>&amp;R (3) Minor Const Proj Sum Data</oddFooter>
  </headerFooter>
  <extLst>
    <ext xmlns:x14="http://schemas.microsoft.com/office/spreadsheetml/2009/9/main" uri="{CCE6A557-97BC-4b89-ADB6-D9C93CAAB3DF}">
      <x14:dataValidations xmlns:xm="http://schemas.microsoft.com/office/excel/2006/main" count="4">
        <x14:dataValidation type="list" allowBlank="1" showInputMessage="1" showErrorMessage="1" xr:uid="{873424D1-0119-448B-9B4C-139CE5DB23CA}">
          <x14:formula1>
            <xm:f>'(0) NAFSGL Installation List'!$D$3:$D$424</xm:f>
          </x14:formula1>
          <xm:sqref>E228:E314</xm:sqref>
        </x14:dataValidation>
        <x14:dataValidation type="list" allowBlank="1" showInputMessage="1" showErrorMessage="1" xr:uid="{00000000-0002-0000-0400-000003000000}">
          <x14:formula1>
            <xm:f>'Data Elements'!$B$2:$B$19</xm:f>
          </x14:formula1>
          <xm:sqref>L13:L42</xm:sqref>
        </x14:dataValidation>
        <x14:dataValidation type="list" allowBlank="1" showInputMessage="1" showErrorMessage="1" xr:uid="{206DAFE5-7E49-48D0-95F2-2B690D9DF5FF}">
          <x14:formula1>
            <xm:f>'(0) NAFSGL Installation List'!$E$3:$E$424</xm:f>
          </x14:formula1>
          <xm:sqref>C13:C42</xm:sqref>
        </x14:dataValidation>
        <x14:dataValidation type="list" allowBlank="1" showInputMessage="1" showErrorMessage="1" xr:uid="{857014B1-1A5A-4F8F-8FD3-820353D460A7}">
          <x14:formula1>
            <xm:f>'Data Elements'!$A$2:$A$5</xm:f>
          </x14:formula1>
          <xm:sqref>B13:B42</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K44"/>
  <sheetViews>
    <sheetView zoomScaleNormal="100" workbookViewId="0"/>
  </sheetViews>
  <sheetFormatPr defaultRowHeight="12.5" x14ac:dyDescent="0.25"/>
  <cols>
    <col min="1" max="1" width="16.54296875" customWidth="1"/>
    <col min="2" max="2" width="19.1796875" customWidth="1"/>
    <col min="3" max="3" width="21" bestFit="1" customWidth="1"/>
    <col min="4" max="4" width="38.7265625" customWidth="1"/>
    <col min="5" max="5" width="26.81640625" style="357" bestFit="1" customWidth="1"/>
    <col min="6" max="6" width="14.1796875" style="357" bestFit="1" customWidth="1"/>
    <col min="7" max="7" width="34" customWidth="1"/>
    <col min="8" max="8" width="22.1796875" bestFit="1" customWidth="1"/>
    <col min="9" max="9" width="15.81640625" bestFit="1" customWidth="1"/>
    <col min="10" max="10" width="13.1796875" bestFit="1" customWidth="1"/>
    <col min="11" max="11" width="37.54296875" customWidth="1"/>
  </cols>
  <sheetData>
    <row r="1" spans="1:11" ht="17.5" x14ac:dyDescent="0.35">
      <c r="A1" s="2" t="s">
        <v>1758</v>
      </c>
      <c r="B1" s="2"/>
      <c r="C1" s="2"/>
      <c r="D1" s="2"/>
      <c r="E1" s="2"/>
      <c r="F1" s="2"/>
      <c r="G1" s="2"/>
      <c r="H1" s="2"/>
      <c r="I1" s="2"/>
      <c r="J1" s="2"/>
      <c r="K1" s="2"/>
    </row>
    <row r="2" spans="1:11" ht="17.5" x14ac:dyDescent="0.35">
      <c r="A2" s="2" t="s">
        <v>1512</v>
      </c>
      <c r="B2" s="2"/>
      <c r="C2" s="2"/>
      <c r="D2" s="2"/>
      <c r="E2" s="2"/>
      <c r="F2" s="2"/>
      <c r="G2" s="2"/>
      <c r="H2" s="2"/>
      <c r="I2" s="2"/>
      <c r="J2" s="2"/>
      <c r="K2" s="2"/>
    </row>
    <row r="3" spans="1:11" ht="17.5" x14ac:dyDescent="0.35">
      <c r="A3" s="1" t="s">
        <v>1780</v>
      </c>
      <c r="B3" s="1"/>
      <c r="C3" s="1"/>
      <c r="D3" s="1"/>
      <c r="E3" s="1"/>
      <c r="F3" s="1"/>
      <c r="G3" s="1"/>
      <c r="H3" s="1"/>
      <c r="I3" s="1"/>
      <c r="J3" s="1"/>
      <c r="K3" s="1"/>
    </row>
    <row r="4" spans="1:11" ht="17.5" x14ac:dyDescent="0.35">
      <c r="A4" s="214"/>
      <c r="B4" s="215" t="s">
        <v>1513</v>
      </c>
      <c r="C4" s="215"/>
      <c r="D4" s="216"/>
      <c r="E4" s="216"/>
      <c r="F4" s="216"/>
      <c r="G4" s="216"/>
      <c r="H4" s="216"/>
      <c r="I4" s="216"/>
      <c r="J4" s="216"/>
      <c r="K4" s="217"/>
    </row>
    <row r="5" spans="1:11" ht="15" x14ac:dyDescent="0.3">
      <c r="A5" s="218" t="s">
        <v>1514</v>
      </c>
      <c r="B5" s="300" t="s">
        <v>1515</v>
      </c>
      <c r="C5" s="300"/>
      <c r="D5" s="301"/>
      <c r="E5" s="301"/>
      <c r="F5" s="301"/>
      <c r="G5" s="301"/>
      <c r="H5" s="301"/>
      <c r="I5" s="301"/>
      <c r="J5" s="301"/>
      <c r="K5" s="219"/>
    </row>
    <row r="6" spans="1:11" ht="15" x14ac:dyDescent="0.3">
      <c r="A6" s="218"/>
      <c r="B6" s="300" t="s">
        <v>1516</v>
      </c>
      <c r="C6" s="300"/>
      <c r="D6" s="301"/>
      <c r="E6" s="301"/>
      <c r="F6" s="301"/>
      <c r="G6" s="301"/>
      <c r="H6" s="301"/>
      <c r="I6" s="301"/>
      <c r="J6" s="301"/>
      <c r="K6" s="219"/>
    </row>
    <row r="7" spans="1:11" ht="15" x14ac:dyDescent="0.3">
      <c r="A7" s="218"/>
      <c r="B7" s="300" t="s">
        <v>1555</v>
      </c>
      <c r="C7" s="300"/>
      <c r="D7" s="301"/>
      <c r="E7" s="301"/>
      <c r="F7" s="301"/>
      <c r="G7" s="301"/>
      <c r="H7" s="301"/>
      <c r="I7" s="301"/>
      <c r="J7" s="301"/>
      <c r="K7" s="219"/>
    </row>
    <row r="8" spans="1:11" ht="15" x14ac:dyDescent="0.3">
      <c r="A8" s="218"/>
      <c r="B8" s="300" t="s">
        <v>1556</v>
      </c>
      <c r="C8" s="300"/>
      <c r="D8" s="301"/>
      <c r="E8" s="301"/>
      <c r="F8" s="301"/>
      <c r="G8" s="301"/>
      <c r="H8" s="301"/>
      <c r="I8" s="301"/>
      <c r="J8" s="301"/>
      <c r="K8" s="219"/>
    </row>
    <row r="9" spans="1:11" ht="15" x14ac:dyDescent="0.3">
      <c r="A9" s="218"/>
      <c r="B9" s="300" t="s">
        <v>1557</v>
      </c>
      <c r="C9" s="300"/>
      <c r="D9" s="301"/>
      <c r="E9" s="301"/>
      <c r="F9" s="301"/>
      <c r="G9" s="301"/>
      <c r="H9" s="301"/>
      <c r="I9" s="301"/>
      <c r="J9" s="301"/>
      <c r="K9" s="219"/>
    </row>
    <row r="10" spans="1:11" ht="15" x14ac:dyDescent="0.3">
      <c r="A10" s="218" t="s">
        <v>1518</v>
      </c>
      <c r="B10" s="300" t="s">
        <v>1519</v>
      </c>
      <c r="C10" s="300"/>
      <c r="D10" s="301"/>
      <c r="E10" s="301"/>
      <c r="F10" s="301"/>
      <c r="G10" s="301"/>
      <c r="H10" s="301"/>
      <c r="I10" s="301"/>
      <c r="J10" s="301"/>
      <c r="K10" s="219"/>
    </row>
    <row r="11" spans="1:11" ht="15" x14ac:dyDescent="0.3">
      <c r="A11" s="218" t="s">
        <v>1520</v>
      </c>
      <c r="B11" s="300" t="s">
        <v>1521</v>
      </c>
      <c r="C11" s="300"/>
      <c r="D11" s="301"/>
      <c r="E11" s="301"/>
      <c r="F11" s="301"/>
      <c r="G11" s="301"/>
      <c r="H11" s="301"/>
      <c r="I11" s="301"/>
      <c r="J11" s="301"/>
      <c r="K11" s="219"/>
    </row>
    <row r="12" spans="1:11" ht="15" x14ac:dyDescent="0.3">
      <c r="A12" s="220" t="s">
        <v>1522</v>
      </c>
      <c r="B12" s="221" t="s">
        <v>1787</v>
      </c>
      <c r="C12" s="221"/>
      <c r="D12" s="222"/>
      <c r="E12" s="222"/>
      <c r="F12" s="222"/>
      <c r="G12" s="222"/>
      <c r="H12" s="222"/>
      <c r="I12" s="222"/>
      <c r="J12" s="222"/>
      <c r="K12" s="223"/>
    </row>
    <row r="13" spans="1:11" ht="65.150000000000006" customHeight="1" x14ac:dyDescent="0.35">
      <c r="A13" s="302" t="s">
        <v>1773</v>
      </c>
      <c r="B13" s="303" t="s">
        <v>0</v>
      </c>
      <c r="C13" s="303" t="s">
        <v>1564</v>
      </c>
      <c r="D13" s="304" t="s">
        <v>1524</v>
      </c>
      <c r="E13" s="356" t="s">
        <v>1525</v>
      </c>
      <c r="F13" s="356" t="s">
        <v>1526</v>
      </c>
      <c r="G13" s="303" t="s">
        <v>1527</v>
      </c>
      <c r="H13" s="303" t="s">
        <v>1528</v>
      </c>
      <c r="I13" s="303" t="s">
        <v>1798</v>
      </c>
      <c r="J13" s="303" t="s">
        <v>1814</v>
      </c>
      <c r="K13" s="305" t="s">
        <v>1565</v>
      </c>
    </row>
    <row r="14" spans="1:11" ht="15" customHeight="1" x14ac:dyDescent="0.25">
      <c r="C14" s="6"/>
      <c r="E14" s="380" t="str">
        <f>IFERROR((INDEX('(0) NAFSGL Installation List'!$D$3:$F$424, MATCH(D14,'(0) NAFSGL Installation List'!$E$3:$E$424,0), 1)), " ")</f>
        <v xml:space="preserve"> </v>
      </c>
      <c r="F14" s="380" t="str">
        <f>IFERROR(
  IF(
    INDEX('(0) NAFSGL Installation List'!$F$3:$F$424,
          MATCH($E14,'(0) NAFSGL Installation List'!$D$3:$D$424,0)
    )="OCONUS",
    INDEX('(0) NAFSGL Installation List'!$G$3:$G$424,
          MATCH($E14,'(0) NAFSGL Installation List'!$D$3:$D$424,0)
    ),
    IF(
      INDEX('(0) NAFSGL Installation List'!$F$3:$F$424,
            MATCH($E14,'(0) NAFSGL Installation List'!$D$3:$D$424,0)
      )="Expeditionary",
      IF(
        INDEX('(0) NAFSGL Installation List'!$H$3:$H$424,
              MATCH($E14,'(0) NAFSGL Installation List'!$D$3:$D$424,0)
        )="Not Applicable",
        INDEX('(0) NAFSGL Installation List'!$F$3:$F$424,
              MATCH($E14,'(0) NAFSGL Installation List'!$D$3:$D$424,0)
        ),
        INDEX('(0) NAFSGL Installation List'!$H$3:$H$424,
              MATCH($E14,'(0) NAFSGL Installation List'!$D$3:$D$424,0)
        )
      ),
      INDEX('(0) NAFSGL Installation List'!$F$3:$F$424,
            MATCH($E14,'(0) NAFSGL Installation List'!$D$3:$D$424,0)
      )
    )
  ),
"")</f>
        <v/>
      </c>
      <c r="G14" s="30"/>
      <c r="H14" s="30"/>
      <c r="I14" s="6"/>
      <c r="J14" s="8"/>
      <c r="K14" s="40"/>
    </row>
    <row r="15" spans="1:11" ht="15" customHeight="1" x14ac:dyDescent="0.25">
      <c r="A15" s="32"/>
      <c r="C15" s="6"/>
      <c r="E15" s="380" t="str">
        <f>IFERROR((INDEX('(0) NAFSGL Installation List'!$D$3:$F$424, MATCH(D15,'(0) NAFSGL Installation List'!$E$3:$E$424,0), 1)), " ")</f>
        <v xml:space="preserve"> </v>
      </c>
      <c r="F15" s="380" t="str">
        <f>IFERROR(
  IF(
    INDEX('(0) NAFSGL Installation List'!$F$3:$F$424,
          MATCH($E15,'(0) NAFSGL Installation List'!$D$3:$D$424,0)
    )="OCONUS",
    INDEX('(0) NAFSGL Installation List'!$G$3:$G$424,
          MATCH($E15,'(0) NAFSGL Installation List'!$D$3:$D$424,0)
    ),
    IF(
      INDEX('(0) NAFSGL Installation List'!$F$3:$F$424,
            MATCH($E15,'(0) NAFSGL Installation List'!$D$3:$D$424,0)
      )="Expeditionary",
      IF(
        INDEX('(0) NAFSGL Installation List'!$H$3:$H$424,
              MATCH($E15,'(0) NAFSGL Installation List'!$D$3:$D$424,0)
        )="Not Applicable",
        INDEX('(0) NAFSGL Installation List'!$F$3:$F$424,
              MATCH($E15,'(0) NAFSGL Installation List'!$D$3:$D$424,0)
        ),
        INDEX('(0) NAFSGL Installation List'!$H$3:$H$424,
              MATCH($E15,'(0) NAFSGL Installation List'!$D$3:$D$424,0)
        )
      ),
      INDEX('(0) NAFSGL Installation List'!$F$3:$F$424,
            MATCH($E15,'(0) NAFSGL Installation List'!$D$3:$D$424,0)
      )
    )
  ),
"")</f>
        <v/>
      </c>
      <c r="G15" s="30"/>
      <c r="H15" s="30"/>
      <c r="I15" s="6"/>
      <c r="J15" s="8"/>
      <c r="K15" s="40"/>
    </row>
    <row r="16" spans="1:11" ht="15" customHeight="1" x14ac:dyDescent="0.25">
      <c r="C16" s="6"/>
      <c r="E16" s="380" t="str">
        <f>IFERROR((INDEX('(0) NAFSGL Installation List'!$D$3:$F$424, MATCH(D16,'(0) NAFSGL Installation List'!$E$3:$E$424,0), 1)), " ")</f>
        <v xml:space="preserve"> </v>
      </c>
      <c r="F16" s="380" t="str">
        <f>IFERROR(
  IF(
    INDEX('(0) NAFSGL Installation List'!$F$3:$F$424,
          MATCH($E16,'(0) NAFSGL Installation List'!$D$3:$D$424,0)
    )="OCONUS",
    INDEX('(0) NAFSGL Installation List'!$G$3:$G$424,
          MATCH($E16,'(0) NAFSGL Installation List'!$D$3:$D$424,0)
    ),
    IF(
      INDEX('(0) NAFSGL Installation List'!$F$3:$F$424,
            MATCH($E16,'(0) NAFSGL Installation List'!$D$3:$D$424,0)
      )="Expeditionary",
      IF(
        INDEX('(0) NAFSGL Installation List'!$H$3:$H$424,
              MATCH($E16,'(0) NAFSGL Installation List'!$D$3:$D$424,0)
        )="Not Applicable",
        INDEX('(0) NAFSGL Installation List'!$F$3:$F$424,
              MATCH($E16,'(0) NAFSGL Installation List'!$D$3:$D$424,0)
        ),
        INDEX('(0) NAFSGL Installation List'!$H$3:$H$424,
              MATCH($E16,'(0) NAFSGL Installation List'!$D$3:$D$424,0)
        )
      ),
      INDEX('(0) NAFSGL Installation List'!$F$3:$F$424,
            MATCH($E16,'(0) NAFSGL Installation List'!$D$3:$D$424,0)
      )
    )
  ),
"")</f>
        <v/>
      </c>
      <c r="G16" s="30"/>
      <c r="H16" s="30"/>
      <c r="I16" s="6"/>
      <c r="J16" s="8"/>
      <c r="K16" s="40"/>
    </row>
    <row r="17" spans="3:11" ht="15" customHeight="1" x14ac:dyDescent="0.25">
      <c r="C17" s="6"/>
      <c r="E17" s="380" t="str">
        <f>IFERROR((INDEX('(0) NAFSGL Installation List'!$D$3:$F$424, MATCH(D17,'(0) NAFSGL Installation List'!$E$3:$E$424,0), 1)), " ")</f>
        <v xml:space="preserve"> </v>
      </c>
      <c r="F17" s="380" t="str">
        <f>IFERROR(
  IF(
    INDEX('(0) NAFSGL Installation List'!$F$3:$F$424,
          MATCH($E17,'(0) NAFSGL Installation List'!$D$3:$D$424,0)
    )="OCONUS",
    INDEX('(0) NAFSGL Installation List'!$G$3:$G$424,
          MATCH($E17,'(0) NAFSGL Installation List'!$D$3:$D$424,0)
    ),
    IF(
      INDEX('(0) NAFSGL Installation List'!$F$3:$F$424,
            MATCH($E17,'(0) NAFSGL Installation List'!$D$3:$D$424,0)
      )="Expeditionary",
      IF(
        INDEX('(0) NAFSGL Installation List'!$H$3:$H$424,
              MATCH($E17,'(0) NAFSGL Installation List'!$D$3:$D$424,0)
        )="Not Applicable",
        INDEX('(0) NAFSGL Installation List'!$F$3:$F$424,
              MATCH($E17,'(0) NAFSGL Installation List'!$D$3:$D$424,0)
        ),
        INDEX('(0) NAFSGL Installation List'!$H$3:$H$424,
              MATCH($E17,'(0) NAFSGL Installation List'!$D$3:$D$424,0)
        )
      ),
      INDEX('(0) NAFSGL Installation List'!$F$3:$F$424,
            MATCH($E17,'(0) NAFSGL Installation List'!$D$3:$D$424,0)
      )
    )
  ),
"")</f>
        <v/>
      </c>
      <c r="G17" s="30"/>
      <c r="H17" s="30"/>
      <c r="I17" s="6"/>
      <c r="J17" s="8"/>
      <c r="K17" s="40"/>
    </row>
    <row r="18" spans="3:11" ht="15" customHeight="1" x14ac:dyDescent="0.25">
      <c r="C18" s="6"/>
      <c r="E18" s="380" t="str">
        <f>IFERROR((INDEX('(0) NAFSGL Installation List'!$D$3:$F$424, MATCH(D18,'(0) NAFSGL Installation List'!$E$3:$E$424,0), 1)), " ")</f>
        <v xml:space="preserve"> </v>
      </c>
      <c r="F18" s="380" t="str">
        <f>IFERROR(
  IF(
    INDEX('(0) NAFSGL Installation List'!$F$3:$F$424,
          MATCH($E18,'(0) NAFSGL Installation List'!$D$3:$D$424,0)
    )="OCONUS",
    INDEX('(0) NAFSGL Installation List'!$G$3:$G$424,
          MATCH($E18,'(0) NAFSGL Installation List'!$D$3:$D$424,0)
    ),
    IF(
      INDEX('(0) NAFSGL Installation List'!$F$3:$F$424,
            MATCH($E18,'(0) NAFSGL Installation List'!$D$3:$D$424,0)
      )="Expeditionary",
      IF(
        INDEX('(0) NAFSGL Installation List'!$H$3:$H$424,
              MATCH($E18,'(0) NAFSGL Installation List'!$D$3:$D$424,0)
        )="Not Applicable",
        INDEX('(0) NAFSGL Installation List'!$F$3:$F$424,
              MATCH($E18,'(0) NAFSGL Installation List'!$D$3:$D$424,0)
        ),
        INDEX('(0) NAFSGL Installation List'!$H$3:$H$424,
              MATCH($E18,'(0) NAFSGL Installation List'!$D$3:$D$424,0)
        )
      ),
      INDEX('(0) NAFSGL Installation List'!$F$3:$F$424,
            MATCH($E18,'(0) NAFSGL Installation List'!$D$3:$D$424,0)
      )
    )
  ),
"")</f>
        <v/>
      </c>
      <c r="G18" s="30"/>
      <c r="H18" s="30"/>
      <c r="I18" s="6"/>
      <c r="J18" s="8"/>
      <c r="K18" s="40"/>
    </row>
    <row r="19" spans="3:11" ht="15" customHeight="1" x14ac:dyDescent="0.25">
      <c r="C19" s="6"/>
      <c r="E19" s="380" t="str">
        <f>IFERROR((INDEX('(0) NAFSGL Installation List'!$D$3:$F$424, MATCH(D19,'(0) NAFSGL Installation List'!$E$3:$E$424,0), 1)), " ")</f>
        <v xml:space="preserve"> </v>
      </c>
      <c r="F19" s="380" t="str">
        <f>IFERROR(
  IF(
    INDEX('(0) NAFSGL Installation List'!$F$3:$F$424,
          MATCH($E19,'(0) NAFSGL Installation List'!$D$3:$D$424,0)
    )="OCONUS",
    INDEX('(0) NAFSGL Installation List'!$G$3:$G$424,
          MATCH($E19,'(0) NAFSGL Installation List'!$D$3:$D$424,0)
    ),
    IF(
      INDEX('(0) NAFSGL Installation List'!$F$3:$F$424,
            MATCH($E19,'(0) NAFSGL Installation List'!$D$3:$D$424,0)
      )="Expeditionary",
      IF(
        INDEX('(0) NAFSGL Installation List'!$H$3:$H$424,
              MATCH($E19,'(0) NAFSGL Installation List'!$D$3:$D$424,0)
        )="Not Applicable",
        INDEX('(0) NAFSGL Installation List'!$F$3:$F$424,
              MATCH($E19,'(0) NAFSGL Installation List'!$D$3:$D$424,0)
        ),
        INDEX('(0) NAFSGL Installation List'!$H$3:$H$424,
              MATCH($E19,'(0) NAFSGL Installation List'!$D$3:$D$424,0)
        )
      ),
      INDEX('(0) NAFSGL Installation List'!$F$3:$F$424,
            MATCH($E19,'(0) NAFSGL Installation List'!$D$3:$D$424,0)
      )
    )
  ),
"")</f>
        <v/>
      </c>
      <c r="G19" s="30"/>
      <c r="H19" s="30"/>
      <c r="I19" s="6"/>
      <c r="J19" s="8"/>
      <c r="K19" s="40"/>
    </row>
    <row r="20" spans="3:11" ht="15" customHeight="1" x14ac:dyDescent="0.25">
      <c r="C20" s="6"/>
      <c r="E20" s="380" t="str">
        <f>IFERROR((INDEX('(0) NAFSGL Installation List'!$D$3:$F$424, MATCH(D20,'(0) NAFSGL Installation List'!$E$3:$E$424,0), 1)), " ")</f>
        <v xml:space="preserve"> </v>
      </c>
      <c r="F20" s="380" t="str">
        <f>IFERROR(
  IF(
    INDEX('(0) NAFSGL Installation List'!$F$3:$F$424,
          MATCH($E20,'(0) NAFSGL Installation List'!$D$3:$D$424,0)
    )="OCONUS",
    INDEX('(0) NAFSGL Installation List'!$G$3:$G$424,
          MATCH($E20,'(0) NAFSGL Installation List'!$D$3:$D$424,0)
    ),
    IF(
      INDEX('(0) NAFSGL Installation List'!$F$3:$F$424,
            MATCH($E20,'(0) NAFSGL Installation List'!$D$3:$D$424,0)
      )="Expeditionary",
      IF(
        INDEX('(0) NAFSGL Installation List'!$H$3:$H$424,
              MATCH($E20,'(0) NAFSGL Installation List'!$D$3:$D$424,0)
        )="Not Applicable",
        INDEX('(0) NAFSGL Installation List'!$F$3:$F$424,
              MATCH($E20,'(0) NAFSGL Installation List'!$D$3:$D$424,0)
        ),
        INDEX('(0) NAFSGL Installation List'!$H$3:$H$424,
              MATCH($E20,'(0) NAFSGL Installation List'!$D$3:$D$424,0)
        )
      ),
      INDEX('(0) NAFSGL Installation List'!$F$3:$F$424,
            MATCH($E20,'(0) NAFSGL Installation List'!$D$3:$D$424,0)
      )
    )
  ),
"")</f>
        <v/>
      </c>
      <c r="G20" s="30"/>
      <c r="H20" s="30"/>
      <c r="I20" s="6"/>
      <c r="J20" s="8"/>
      <c r="K20" s="40"/>
    </row>
    <row r="21" spans="3:11" ht="15" customHeight="1" x14ac:dyDescent="0.25">
      <c r="C21" s="6"/>
      <c r="E21" s="380" t="str">
        <f>IFERROR((INDEX('(0) NAFSGL Installation List'!$D$3:$F$424, MATCH(D21,'(0) NAFSGL Installation List'!$E$3:$E$424,0), 1)), " ")</f>
        <v xml:space="preserve"> </v>
      </c>
      <c r="F21" s="380" t="str">
        <f>IFERROR(
  IF(
    INDEX('(0) NAFSGL Installation List'!$F$3:$F$424,
          MATCH($E21,'(0) NAFSGL Installation List'!$D$3:$D$424,0)
    )="OCONUS",
    INDEX('(0) NAFSGL Installation List'!$G$3:$G$424,
          MATCH($E21,'(0) NAFSGL Installation List'!$D$3:$D$424,0)
    ),
    IF(
      INDEX('(0) NAFSGL Installation List'!$F$3:$F$424,
            MATCH($E21,'(0) NAFSGL Installation List'!$D$3:$D$424,0)
      )="Expeditionary",
      IF(
        INDEX('(0) NAFSGL Installation List'!$H$3:$H$424,
              MATCH($E21,'(0) NAFSGL Installation List'!$D$3:$D$424,0)
        )="Not Applicable",
        INDEX('(0) NAFSGL Installation List'!$F$3:$F$424,
              MATCH($E21,'(0) NAFSGL Installation List'!$D$3:$D$424,0)
        ),
        INDEX('(0) NAFSGL Installation List'!$H$3:$H$424,
              MATCH($E21,'(0) NAFSGL Installation List'!$D$3:$D$424,0)
        )
      ),
      INDEX('(0) NAFSGL Installation List'!$F$3:$F$424,
            MATCH($E21,'(0) NAFSGL Installation List'!$D$3:$D$424,0)
      )
    )
  ),
"")</f>
        <v/>
      </c>
      <c r="G21" s="30"/>
      <c r="H21" s="30"/>
      <c r="I21" s="6"/>
      <c r="J21" s="8"/>
      <c r="K21" s="40"/>
    </row>
    <row r="22" spans="3:11" ht="15" customHeight="1" x14ac:dyDescent="0.25">
      <c r="C22" s="6"/>
      <c r="E22" s="380" t="str">
        <f>IFERROR((INDEX('(0) NAFSGL Installation List'!$D$3:$F$424, MATCH(D22,'(0) NAFSGL Installation List'!$E$3:$E$424,0), 1)), " ")</f>
        <v xml:space="preserve"> </v>
      </c>
      <c r="F22" s="380" t="str">
        <f>IFERROR(
  IF(
    INDEX('(0) NAFSGL Installation List'!$F$3:$F$424,
          MATCH($E22,'(0) NAFSGL Installation List'!$D$3:$D$424,0)
    )="OCONUS",
    INDEX('(0) NAFSGL Installation List'!$G$3:$G$424,
          MATCH($E22,'(0) NAFSGL Installation List'!$D$3:$D$424,0)
    ),
    IF(
      INDEX('(0) NAFSGL Installation List'!$F$3:$F$424,
            MATCH($E22,'(0) NAFSGL Installation List'!$D$3:$D$424,0)
      )="Expeditionary",
      IF(
        INDEX('(0) NAFSGL Installation List'!$H$3:$H$424,
              MATCH($E22,'(0) NAFSGL Installation List'!$D$3:$D$424,0)
        )="Not Applicable",
        INDEX('(0) NAFSGL Installation List'!$F$3:$F$424,
              MATCH($E22,'(0) NAFSGL Installation List'!$D$3:$D$424,0)
        ),
        INDEX('(0) NAFSGL Installation List'!$H$3:$H$424,
              MATCH($E22,'(0) NAFSGL Installation List'!$D$3:$D$424,0)
        )
      ),
      INDEX('(0) NAFSGL Installation List'!$F$3:$F$424,
            MATCH($E22,'(0) NAFSGL Installation List'!$D$3:$D$424,0)
      )
    )
  ),
"")</f>
        <v/>
      </c>
      <c r="G22" s="30"/>
      <c r="H22" s="30"/>
      <c r="I22" s="6"/>
      <c r="J22" s="8"/>
      <c r="K22" s="40"/>
    </row>
    <row r="23" spans="3:11" ht="15" customHeight="1" x14ac:dyDescent="0.25">
      <c r="C23" s="6"/>
      <c r="E23" s="380" t="str">
        <f>IFERROR((INDEX('(0) NAFSGL Installation List'!$D$3:$F$424, MATCH(D23,'(0) NAFSGL Installation List'!$E$3:$E$424,0), 1)), " ")</f>
        <v xml:space="preserve"> </v>
      </c>
      <c r="F23" s="380" t="str">
        <f>IFERROR(
  IF(
    INDEX('(0) NAFSGL Installation List'!$F$3:$F$424,
          MATCH($E23,'(0) NAFSGL Installation List'!$D$3:$D$424,0)
    )="OCONUS",
    INDEX('(0) NAFSGL Installation List'!$G$3:$G$424,
          MATCH($E23,'(0) NAFSGL Installation List'!$D$3:$D$424,0)
    ),
    IF(
      INDEX('(0) NAFSGL Installation List'!$F$3:$F$424,
            MATCH($E23,'(0) NAFSGL Installation List'!$D$3:$D$424,0)
      )="Expeditionary",
      IF(
        INDEX('(0) NAFSGL Installation List'!$H$3:$H$424,
              MATCH($E23,'(0) NAFSGL Installation List'!$D$3:$D$424,0)
        )="Not Applicable",
        INDEX('(0) NAFSGL Installation List'!$F$3:$F$424,
              MATCH($E23,'(0) NAFSGL Installation List'!$D$3:$D$424,0)
        ),
        INDEX('(0) NAFSGL Installation List'!$H$3:$H$424,
              MATCH($E23,'(0) NAFSGL Installation List'!$D$3:$D$424,0)
        )
      ),
      INDEX('(0) NAFSGL Installation List'!$F$3:$F$424,
            MATCH($E23,'(0) NAFSGL Installation List'!$D$3:$D$424,0)
      )
    )
  ),
"")</f>
        <v/>
      </c>
      <c r="G23" s="30"/>
      <c r="H23" s="30"/>
      <c r="I23" s="6"/>
      <c r="J23" s="8"/>
      <c r="K23" s="40"/>
    </row>
    <row r="24" spans="3:11" ht="15" customHeight="1" x14ac:dyDescent="0.25">
      <c r="C24" s="6"/>
      <c r="E24" s="380" t="str">
        <f>IFERROR((INDEX('(0) NAFSGL Installation List'!$D$3:$F$424, MATCH(D24,'(0) NAFSGL Installation List'!$E$3:$E$424,0), 1)), " ")</f>
        <v xml:space="preserve"> </v>
      </c>
      <c r="F24" s="380" t="str">
        <f>IFERROR(
  IF(
    INDEX('(0) NAFSGL Installation List'!$F$3:$F$424,
          MATCH($E24,'(0) NAFSGL Installation List'!$D$3:$D$424,0)
    )="OCONUS",
    INDEX('(0) NAFSGL Installation List'!$G$3:$G$424,
          MATCH($E24,'(0) NAFSGL Installation List'!$D$3:$D$424,0)
    ),
    IF(
      INDEX('(0) NAFSGL Installation List'!$F$3:$F$424,
            MATCH($E24,'(0) NAFSGL Installation List'!$D$3:$D$424,0)
      )="Expeditionary",
      IF(
        INDEX('(0) NAFSGL Installation List'!$H$3:$H$424,
              MATCH($E24,'(0) NAFSGL Installation List'!$D$3:$D$424,0)
        )="Not Applicable",
        INDEX('(0) NAFSGL Installation List'!$F$3:$F$424,
              MATCH($E24,'(0) NAFSGL Installation List'!$D$3:$D$424,0)
        ),
        INDEX('(0) NAFSGL Installation List'!$H$3:$H$424,
              MATCH($E24,'(0) NAFSGL Installation List'!$D$3:$D$424,0)
        )
      ),
      INDEX('(0) NAFSGL Installation List'!$F$3:$F$424,
            MATCH($E24,'(0) NAFSGL Installation List'!$D$3:$D$424,0)
      )
    )
  ),
"")</f>
        <v/>
      </c>
      <c r="G24" s="30"/>
      <c r="H24" s="30"/>
      <c r="I24" s="6"/>
      <c r="J24" s="8"/>
      <c r="K24" s="40"/>
    </row>
    <row r="25" spans="3:11" ht="15" customHeight="1" x14ac:dyDescent="0.25">
      <c r="C25" s="6"/>
      <c r="E25" s="380" t="str">
        <f>IFERROR((INDEX('(0) NAFSGL Installation List'!$D$3:$F$424, MATCH(D25,'(0) NAFSGL Installation List'!$E$3:$E$424,0), 1)), " ")</f>
        <v xml:space="preserve"> </v>
      </c>
      <c r="F25" s="380" t="str">
        <f>IFERROR(
  IF(
    INDEX('(0) NAFSGL Installation List'!$F$3:$F$424,
          MATCH($E25,'(0) NAFSGL Installation List'!$D$3:$D$424,0)
    )="OCONUS",
    INDEX('(0) NAFSGL Installation List'!$G$3:$G$424,
          MATCH($E25,'(0) NAFSGL Installation List'!$D$3:$D$424,0)
    ),
    IF(
      INDEX('(0) NAFSGL Installation List'!$F$3:$F$424,
            MATCH($E25,'(0) NAFSGL Installation List'!$D$3:$D$424,0)
      )="Expeditionary",
      IF(
        INDEX('(0) NAFSGL Installation List'!$H$3:$H$424,
              MATCH($E25,'(0) NAFSGL Installation List'!$D$3:$D$424,0)
        )="Not Applicable",
        INDEX('(0) NAFSGL Installation List'!$F$3:$F$424,
              MATCH($E25,'(0) NAFSGL Installation List'!$D$3:$D$424,0)
        ),
        INDEX('(0) NAFSGL Installation List'!$H$3:$H$424,
              MATCH($E25,'(0) NAFSGL Installation List'!$D$3:$D$424,0)
        )
      ),
      INDEX('(0) NAFSGL Installation List'!$F$3:$F$424,
            MATCH($E25,'(0) NAFSGL Installation List'!$D$3:$D$424,0)
      )
    )
  ),
"")</f>
        <v/>
      </c>
      <c r="G25" s="30"/>
      <c r="H25" s="30"/>
      <c r="I25" s="6"/>
      <c r="J25" s="8"/>
      <c r="K25" s="40"/>
    </row>
    <row r="26" spans="3:11" ht="15" customHeight="1" x14ac:dyDescent="0.25">
      <c r="C26" s="6"/>
      <c r="E26" s="380" t="str">
        <f>IFERROR((INDEX('(0) NAFSGL Installation List'!$D$3:$F$424, MATCH(D26,'(0) NAFSGL Installation List'!$E$3:$E$424,0), 1)), " ")</f>
        <v xml:space="preserve"> </v>
      </c>
      <c r="F26" s="380" t="str">
        <f>IFERROR(
  IF(
    INDEX('(0) NAFSGL Installation List'!$F$3:$F$424,
          MATCH($E26,'(0) NAFSGL Installation List'!$D$3:$D$424,0)
    )="OCONUS",
    INDEX('(0) NAFSGL Installation List'!$G$3:$G$424,
          MATCH($E26,'(0) NAFSGL Installation List'!$D$3:$D$424,0)
    ),
    IF(
      INDEX('(0) NAFSGL Installation List'!$F$3:$F$424,
            MATCH($E26,'(0) NAFSGL Installation List'!$D$3:$D$424,0)
      )="Expeditionary",
      IF(
        INDEX('(0) NAFSGL Installation List'!$H$3:$H$424,
              MATCH($E26,'(0) NAFSGL Installation List'!$D$3:$D$424,0)
        )="Not Applicable",
        INDEX('(0) NAFSGL Installation List'!$F$3:$F$424,
              MATCH($E26,'(0) NAFSGL Installation List'!$D$3:$D$424,0)
        ),
        INDEX('(0) NAFSGL Installation List'!$H$3:$H$424,
              MATCH($E26,'(0) NAFSGL Installation List'!$D$3:$D$424,0)
        )
      ),
      INDEX('(0) NAFSGL Installation List'!$F$3:$F$424,
            MATCH($E26,'(0) NAFSGL Installation List'!$D$3:$D$424,0)
      )
    )
  ),
"")</f>
        <v/>
      </c>
      <c r="G26" s="30"/>
      <c r="H26" s="30"/>
      <c r="I26" s="6"/>
      <c r="J26" s="8"/>
      <c r="K26" s="40"/>
    </row>
    <row r="27" spans="3:11" ht="15" customHeight="1" x14ac:dyDescent="0.25">
      <c r="C27" s="6"/>
      <c r="E27" s="380" t="str">
        <f>IFERROR((INDEX('(0) NAFSGL Installation List'!$D$3:$F$424, MATCH(D27,'(0) NAFSGL Installation List'!$E$3:$E$424,0), 1)), " ")</f>
        <v xml:space="preserve"> </v>
      </c>
      <c r="F27" s="380" t="str">
        <f>IFERROR(
  IF(
    INDEX('(0) NAFSGL Installation List'!$F$3:$F$424,
          MATCH($E27,'(0) NAFSGL Installation List'!$D$3:$D$424,0)
    )="OCONUS",
    INDEX('(0) NAFSGL Installation List'!$G$3:$G$424,
          MATCH($E27,'(0) NAFSGL Installation List'!$D$3:$D$424,0)
    ),
    IF(
      INDEX('(0) NAFSGL Installation List'!$F$3:$F$424,
            MATCH($E27,'(0) NAFSGL Installation List'!$D$3:$D$424,0)
      )="Expeditionary",
      IF(
        INDEX('(0) NAFSGL Installation List'!$H$3:$H$424,
              MATCH($E27,'(0) NAFSGL Installation List'!$D$3:$D$424,0)
        )="Not Applicable",
        INDEX('(0) NAFSGL Installation List'!$F$3:$F$424,
              MATCH($E27,'(0) NAFSGL Installation List'!$D$3:$D$424,0)
        ),
        INDEX('(0) NAFSGL Installation List'!$H$3:$H$424,
              MATCH($E27,'(0) NAFSGL Installation List'!$D$3:$D$424,0)
        )
      ),
      INDEX('(0) NAFSGL Installation List'!$F$3:$F$424,
            MATCH($E27,'(0) NAFSGL Installation List'!$D$3:$D$424,0)
      )
    )
  ),
"")</f>
        <v/>
      </c>
      <c r="G27" s="30"/>
      <c r="H27" s="30"/>
      <c r="I27" s="6"/>
      <c r="J27" s="8"/>
      <c r="K27" s="40"/>
    </row>
    <row r="28" spans="3:11" ht="15" customHeight="1" x14ac:dyDescent="0.25">
      <c r="C28" s="6"/>
      <c r="E28" s="380" t="str">
        <f>IFERROR((INDEX('(0) NAFSGL Installation List'!$D$3:$F$424, MATCH(D28,'(0) NAFSGL Installation List'!$E$3:$E$424,0), 1)), " ")</f>
        <v xml:space="preserve"> </v>
      </c>
      <c r="F28" s="380" t="str">
        <f>IFERROR(
  IF(
    INDEX('(0) NAFSGL Installation List'!$F$3:$F$424,
          MATCH($E28,'(0) NAFSGL Installation List'!$D$3:$D$424,0)
    )="OCONUS",
    INDEX('(0) NAFSGL Installation List'!$G$3:$G$424,
          MATCH($E28,'(0) NAFSGL Installation List'!$D$3:$D$424,0)
    ),
    IF(
      INDEX('(0) NAFSGL Installation List'!$F$3:$F$424,
            MATCH($E28,'(0) NAFSGL Installation List'!$D$3:$D$424,0)
      )="Expeditionary",
      IF(
        INDEX('(0) NAFSGL Installation List'!$H$3:$H$424,
              MATCH($E28,'(0) NAFSGL Installation List'!$D$3:$D$424,0)
        )="Not Applicable",
        INDEX('(0) NAFSGL Installation List'!$F$3:$F$424,
              MATCH($E28,'(0) NAFSGL Installation List'!$D$3:$D$424,0)
        ),
        INDEX('(0) NAFSGL Installation List'!$H$3:$H$424,
              MATCH($E28,'(0) NAFSGL Installation List'!$D$3:$D$424,0)
        )
      ),
      INDEX('(0) NAFSGL Installation List'!$F$3:$F$424,
            MATCH($E28,'(0) NAFSGL Installation List'!$D$3:$D$424,0)
      )
    )
  ),
"")</f>
        <v/>
      </c>
      <c r="G28" s="30"/>
      <c r="H28" s="30"/>
      <c r="I28" s="6"/>
      <c r="J28" s="8"/>
      <c r="K28" s="40"/>
    </row>
    <row r="29" spans="3:11" ht="15" customHeight="1" x14ac:dyDescent="0.25">
      <c r="C29" s="6"/>
      <c r="E29" s="380" t="str">
        <f>IFERROR((INDEX('(0) NAFSGL Installation List'!$D$3:$F$424, MATCH(D29,'(0) NAFSGL Installation List'!$E$3:$E$424,0), 1)), " ")</f>
        <v xml:space="preserve"> </v>
      </c>
      <c r="F29" s="380" t="str">
        <f>IFERROR(
  IF(
    INDEX('(0) NAFSGL Installation List'!$F$3:$F$424,
          MATCH($E29,'(0) NAFSGL Installation List'!$D$3:$D$424,0)
    )="OCONUS",
    INDEX('(0) NAFSGL Installation List'!$G$3:$G$424,
          MATCH($E29,'(0) NAFSGL Installation List'!$D$3:$D$424,0)
    ),
    IF(
      INDEX('(0) NAFSGL Installation List'!$F$3:$F$424,
            MATCH($E29,'(0) NAFSGL Installation List'!$D$3:$D$424,0)
      )="Expeditionary",
      IF(
        INDEX('(0) NAFSGL Installation List'!$H$3:$H$424,
              MATCH($E29,'(0) NAFSGL Installation List'!$D$3:$D$424,0)
        )="Not Applicable",
        INDEX('(0) NAFSGL Installation List'!$F$3:$F$424,
              MATCH($E29,'(0) NAFSGL Installation List'!$D$3:$D$424,0)
        ),
        INDEX('(0) NAFSGL Installation List'!$H$3:$H$424,
              MATCH($E29,'(0) NAFSGL Installation List'!$D$3:$D$424,0)
        )
      ),
      INDEX('(0) NAFSGL Installation List'!$F$3:$F$424,
            MATCH($E29,'(0) NAFSGL Installation List'!$D$3:$D$424,0)
      )
    )
  ),
"")</f>
        <v/>
      </c>
      <c r="G29" s="30"/>
      <c r="H29" s="30"/>
      <c r="I29" s="6"/>
      <c r="J29" s="8"/>
      <c r="K29" s="40"/>
    </row>
    <row r="30" spans="3:11" ht="15" customHeight="1" x14ac:dyDescent="0.25">
      <c r="C30" s="6"/>
      <c r="E30" s="380" t="str">
        <f>IFERROR((INDEX('(0) NAFSGL Installation List'!$D$3:$F$424, MATCH(D30,'(0) NAFSGL Installation List'!$E$3:$E$424,0), 1)), " ")</f>
        <v xml:space="preserve"> </v>
      </c>
      <c r="F30" s="380" t="str">
        <f>IFERROR(
  IF(
    INDEX('(0) NAFSGL Installation List'!$F$3:$F$424,
          MATCH($E30,'(0) NAFSGL Installation List'!$D$3:$D$424,0)
    )="OCONUS",
    INDEX('(0) NAFSGL Installation List'!$G$3:$G$424,
          MATCH($E30,'(0) NAFSGL Installation List'!$D$3:$D$424,0)
    ),
    IF(
      INDEX('(0) NAFSGL Installation List'!$F$3:$F$424,
            MATCH($E30,'(0) NAFSGL Installation List'!$D$3:$D$424,0)
      )="Expeditionary",
      IF(
        INDEX('(0) NAFSGL Installation List'!$H$3:$H$424,
              MATCH($E30,'(0) NAFSGL Installation List'!$D$3:$D$424,0)
        )="Not Applicable",
        INDEX('(0) NAFSGL Installation List'!$F$3:$F$424,
              MATCH($E30,'(0) NAFSGL Installation List'!$D$3:$D$424,0)
        ),
        INDEX('(0) NAFSGL Installation List'!$H$3:$H$424,
              MATCH($E30,'(0) NAFSGL Installation List'!$D$3:$D$424,0)
        )
      ),
      INDEX('(0) NAFSGL Installation List'!$F$3:$F$424,
            MATCH($E30,'(0) NAFSGL Installation List'!$D$3:$D$424,0)
      )
    )
  ),
"")</f>
        <v/>
      </c>
      <c r="G30" s="30"/>
      <c r="H30" s="30"/>
      <c r="I30" s="6"/>
      <c r="J30" s="8"/>
      <c r="K30" s="40"/>
    </row>
    <row r="31" spans="3:11" ht="15" customHeight="1" x14ac:dyDescent="0.25">
      <c r="C31" s="6"/>
      <c r="E31" s="380" t="str">
        <f>IFERROR((INDEX('(0) NAFSGL Installation List'!$D$3:$F$424, MATCH(D31,'(0) NAFSGL Installation List'!$E$3:$E$424,0), 1)), " ")</f>
        <v xml:space="preserve"> </v>
      </c>
      <c r="F31" s="380" t="str">
        <f>IFERROR(
  IF(
    INDEX('(0) NAFSGL Installation List'!$F$3:$F$424,
          MATCH($E31,'(0) NAFSGL Installation List'!$D$3:$D$424,0)
    )="OCONUS",
    INDEX('(0) NAFSGL Installation List'!$G$3:$G$424,
          MATCH($E31,'(0) NAFSGL Installation List'!$D$3:$D$424,0)
    ),
    IF(
      INDEX('(0) NAFSGL Installation List'!$F$3:$F$424,
            MATCH($E31,'(0) NAFSGL Installation List'!$D$3:$D$424,0)
      )="Expeditionary",
      IF(
        INDEX('(0) NAFSGL Installation List'!$H$3:$H$424,
              MATCH($E31,'(0) NAFSGL Installation List'!$D$3:$D$424,0)
        )="Not Applicable",
        INDEX('(0) NAFSGL Installation List'!$F$3:$F$424,
              MATCH($E31,'(0) NAFSGL Installation List'!$D$3:$D$424,0)
        ),
        INDEX('(0) NAFSGL Installation List'!$H$3:$H$424,
              MATCH($E31,'(0) NAFSGL Installation List'!$D$3:$D$424,0)
        )
      ),
      INDEX('(0) NAFSGL Installation List'!$F$3:$F$424,
            MATCH($E31,'(0) NAFSGL Installation List'!$D$3:$D$424,0)
      )
    )
  ),
"")</f>
        <v/>
      </c>
      <c r="G31" s="30"/>
      <c r="H31" s="30"/>
      <c r="I31" s="6"/>
      <c r="J31" s="8"/>
      <c r="K31" s="40"/>
    </row>
    <row r="32" spans="3:11" ht="15" customHeight="1" x14ac:dyDescent="0.25">
      <c r="C32" s="6"/>
      <c r="E32" s="380" t="str">
        <f>IFERROR((INDEX('(0) NAFSGL Installation List'!$D$3:$F$424, MATCH(D32,'(0) NAFSGL Installation List'!$E$3:$E$424,0), 1)), " ")</f>
        <v xml:space="preserve"> </v>
      </c>
      <c r="F32" s="380" t="str">
        <f>IFERROR(
  IF(
    INDEX('(0) NAFSGL Installation List'!$F$3:$F$424,
          MATCH($E32,'(0) NAFSGL Installation List'!$D$3:$D$424,0)
    )="OCONUS",
    INDEX('(0) NAFSGL Installation List'!$G$3:$G$424,
          MATCH($E32,'(0) NAFSGL Installation List'!$D$3:$D$424,0)
    ),
    IF(
      INDEX('(0) NAFSGL Installation List'!$F$3:$F$424,
            MATCH($E32,'(0) NAFSGL Installation List'!$D$3:$D$424,0)
      )="Expeditionary",
      IF(
        INDEX('(0) NAFSGL Installation List'!$H$3:$H$424,
              MATCH($E32,'(0) NAFSGL Installation List'!$D$3:$D$424,0)
        )="Not Applicable",
        INDEX('(0) NAFSGL Installation List'!$F$3:$F$424,
              MATCH($E32,'(0) NAFSGL Installation List'!$D$3:$D$424,0)
        ),
        INDEX('(0) NAFSGL Installation List'!$H$3:$H$424,
              MATCH($E32,'(0) NAFSGL Installation List'!$D$3:$D$424,0)
        )
      ),
      INDEX('(0) NAFSGL Installation List'!$F$3:$F$424,
            MATCH($E32,'(0) NAFSGL Installation List'!$D$3:$D$424,0)
      )
    )
  ),
"")</f>
        <v/>
      </c>
      <c r="G32" s="30"/>
      <c r="H32" s="30"/>
      <c r="I32" s="6"/>
      <c r="J32" s="8"/>
      <c r="K32" s="40"/>
    </row>
    <row r="33" spans="1:11" ht="15" customHeight="1" x14ac:dyDescent="0.25">
      <c r="C33" s="6"/>
      <c r="E33" s="380" t="str">
        <f>IFERROR((INDEX('(0) NAFSGL Installation List'!$D$3:$F$424, MATCH(D33,'(0) NAFSGL Installation List'!$E$3:$E$424,0), 1)), " ")</f>
        <v xml:space="preserve"> </v>
      </c>
      <c r="F33" s="380" t="str">
        <f>IFERROR(
  IF(
    INDEX('(0) NAFSGL Installation List'!$F$3:$F$424,
          MATCH($E33,'(0) NAFSGL Installation List'!$D$3:$D$424,0)
    )="OCONUS",
    INDEX('(0) NAFSGL Installation List'!$G$3:$G$424,
          MATCH($E33,'(0) NAFSGL Installation List'!$D$3:$D$424,0)
    ),
    IF(
      INDEX('(0) NAFSGL Installation List'!$F$3:$F$424,
            MATCH($E33,'(0) NAFSGL Installation List'!$D$3:$D$424,0)
      )="Expeditionary",
      IF(
        INDEX('(0) NAFSGL Installation List'!$H$3:$H$424,
              MATCH($E33,'(0) NAFSGL Installation List'!$D$3:$D$424,0)
        )="Not Applicable",
        INDEX('(0) NAFSGL Installation List'!$F$3:$F$424,
              MATCH($E33,'(0) NAFSGL Installation List'!$D$3:$D$424,0)
        ),
        INDEX('(0) NAFSGL Installation List'!$H$3:$H$424,
              MATCH($E33,'(0) NAFSGL Installation List'!$D$3:$D$424,0)
        )
      ),
      INDEX('(0) NAFSGL Installation List'!$F$3:$F$424,
            MATCH($E33,'(0) NAFSGL Installation List'!$D$3:$D$424,0)
      )
    )
  ),
"")</f>
        <v/>
      </c>
      <c r="G33" s="30"/>
      <c r="H33" s="30"/>
      <c r="I33" s="6"/>
      <c r="J33" s="8"/>
      <c r="K33" s="40"/>
    </row>
    <row r="34" spans="1:11" ht="15" customHeight="1" x14ac:dyDescent="0.25">
      <c r="C34" s="6"/>
      <c r="E34" s="380" t="str">
        <f>IFERROR((INDEX('(0) NAFSGL Installation List'!$D$3:$F$424, MATCH(D34,'(0) NAFSGL Installation List'!$E$3:$E$424,0), 1)), " ")</f>
        <v xml:space="preserve"> </v>
      </c>
      <c r="F34" s="380" t="str">
        <f>IFERROR(
  IF(
    INDEX('(0) NAFSGL Installation List'!$F$3:$F$424,
          MATCH($E34,'(0) NAFSGL Installation List'!$D$3:$D$424,0)
    )="OCONUS",
    INDEX('(0) NAFSGL Installation List'!$G$3:$G$424,
          MATCH($E34,'(0) NAFSGL Installation List'!$D$3:$D$424,0)
    ),
    IF(
      INDEX('(0) NAFSGL Installation List'!$F$3:$F$424,
            MATCH($E34,'(0) NAFSGL Installation List'!$D$3:$D$424,0)
      )="Expeditionary",
      IF(
        INDEX('(0) NAFSGL Installation List'!$H$3:$H$424,
              MATCH($E34,'(0) NAFSGL Installation List'!$D$3:$D$424,0)
        )="Not Applicable",
        INDEX('(0) NAFSGL Installation List'!$F$3:$F$424,
              MATCH($E34,'(0) NAFSGL Installation List'!$D$3:$D$424,0)
        ),
        INDEX('(0) NAFSGL Installation List'!$H$3:$H$424,
              MATCH($E34,'(0) NAFSGL Installation List'!$D$3:$D$424,0)
        )
      ),
      INDEX('(0) NAFSGL Installation List'!$F$3:$F$424,
            MATCH($E34,'(0) NAFSGL Installation List'!$D$3:$D$424,0)
      )
    )
  ),
"")</f>
        <v/>
      </c>
      <c r="G34" s="30"/>
      <c r="H34" s="30"/>
      <c r="I34" s="6"/>
      <c r="J34" s="8"/>
      <c r="K34" s="40"/>
    </row>
    <row r="35" spans="1:11" ht="15" customHeight="1" x14ac:dyDescent="0.25">
      <c r="C35" s="6"/>
      <c r="E35" s="380" t="str">
        <f>IFERROR((INDEX('(0) NAFSGL Installation List'!$D$3:$F$424, MATCH(D35,'(0) NAFSGL Installation List'!$E$3:$E$424,0), 1)), " ")</f>
        <v xml:space="preserve"> </v>
      </c>
      <c r="F35" s="380" t="str">
        <f>IFERROR(
  IF(
    INDEX('(0) NAFSGL Installation List'!$F$3:$F$424,
          MATCH($E35,'(0) NAFSGL Installation List'!$D$3:$D$424,0)
    )="OCONUS",
    INDEX('(0) NAFSGL Installation List'!$G$3:$G$424,
          MATCH($E35,'(0) NAFSGL Installation List'!$D$3:$D$424,0)
    ),
    IF(
      INDEX('(0) NAFSGL Installation List'!$F$3:$F$424,
            MATCH($E35,'(0) NAFSGL Installation List'!$D$3:$D$424,0)
      )="Expeditionary",
      IF(
        INDEX('(0) NAFSGL Installation List'!$H$3:$H$424,
              MATCH($E35,'(0) NAFSGL Installation List'!$D$3:$D$424,0)
        )="Not Applicable",
        INDEX('(0) NAFSGL Installation List'!$F$3:$F$424,
              MATCH($E35,'(0) NAFSGL Installation List'!$D$3:$D$424,0)
        ),
        INDEX('(0) NAFSGL Installation List'!$H$3:$H$424,
              MATCH($E35,'(0) NAFSGL Installation List'!$D$3:$D$424,0)
        )
      ),
      INDEX('(0) NAFSGL Installation List'!$F$3:$F$424,
            MATCH($E35,'(0) NAFSGL Installation List'!$D$3:$D$424,0)
      )
    )
  ),
"")</f>
        <v/>
      </c>
      <c r="G35" s="30"/>
      <c r="H35" s="30"/>
      <c r="I35" s="6"/>
      <c r="J35" s="8"/>
      <c r="K35" s="40"/>
    </row>
    <row r="36" spans="1:11" ht="15" customHeight="1" x14ac:dyDescent="0.25">
      <c r="C36" s="6"/>
      <c r="E36" s="380" t="str">
        <f>IFERROR((INDEX('(0) NAFSGL Installation List'!$D$3:$F$424, MATCH(D36,'(0) NAFSGL Installation List'!$E$3:$E$424,0), 1)), " ")</f>
        <v xml:space="preserve"> </v>
      </c>
      <c r="F36" s="380" t="str">
        <f>IFERROR(
  IF(
    INDEX('(0) NAFSGL Installation List'!$F$3:$F$424,
          MATCH($E36,'(0) NAFSGL Installation List'!$D$3:$D$424,0)
    )="OCONUS",
    INDEX('(0) NAFSGL Installation List'!$G$3:$G$424,
          MATCH($E36,'(0) NAFSGL Installation List'!$D$3:$D$424,0)
    ),
    IF(
      INDEX('(0) NAFSGL Installation List'!$F$3:$F$424,
            MATCH($E36,'(0) NAFSGL Installation List'!$D$3:$D$424,0)
      )="Expeditionary",
      IF(
        INDEX('(0) NAFSGL Installation List'!$H$3:$H$424,
              MATCH($E36,'(0) NAFSGL Installation List'!$D$3:$D$424,0)
        )="Not Applicable",
        INDEX('(0) NAFSGL Installation List'!$F$3:$F$424,
              MATCH($E36,'(0) NAFSGL Installation List'!$D$3:$D$424,0)
        ),
        INDEX('(0) NAFSGL Installation List'!$H$3:$H$424,
              MATCH($E36,'(0) NAFSGL Installation List'!$D$3:$D$424,0)
        )
      ),
      INDEX('(0) NAFSGL Installation List'!$F$3:$F$424,
            MATCH($E36,'(0) NAFSGL Installation List'!$D$3:$D$424,0)
      )
    )
  ),
"")</f>
        <v/>
      </c>
      <c r="G36" s="30"/>
      <c r="H36" s="30"/>
      <c r="I36" s="6"/>
      <c r="J36" s="8"/>
      <c r="K36" s="40"/>
    </row>
    <row r="37" spans="1:11" ht="15" customHeight="1" x14ac:dyDescent="0.25">
      <c r="C37" s="6"/>
      <c r="E37" s="380" t="str">
        <f>IFERROR((INDEX('(0) NAFSGL Installation List'!$D$3:$F$424, MATCH(D37,'(0) NAFSGL Installation List'!$E$3:$E$424,0), 1)), " ")</f>
        <v xml:space="preserve"> </v>
      </c>
      <c r="F37" s="380" t="str">
        <f>IFERROR(
  IF(
    INDEX('(0) NAFSGL Installation List'!$F$3:$F$424,
          MATCH($E37,'(0) NAFSGL Installation List'!$D$3:$D$424,0)
    )="OCONUS",
    INDEX('(0) NAFSGL Installation List'!$G$3:$G$424,
          MATCH($E37,'(0) NAFSGL Installation List'!$D$3:$D$424,0)
    ),
    IF(
      INDEX('(0) NAFSGL Installation List'!$F$3:$F$424,
            MATCH($E37,'(0) NAFSGL Installation List'!$D$3:$D$424,0)
      )="Expeditionary",
      IF(
        INDEX('(0) NAFSGL Installation List'!$H$3:$H$424,
              MATCH($E37,'(0) NAFSGL Installation List'!$D$3:$D$424,0)
        )="Not Applicable",
        INDEX('(0) NAFSGL Installation List'!$F$3:$F$424,
              MATCH($E37,'(0) NAFSGL Installation List'!$D$3:$D$424,0)
        ),
        INDEX('(0) NAFSGL Installation List'!$H$3:$H$424,
              MATCH($E37,'(0) NAFSGL Installation List'!$D$3:$D$424,0)
        )
      ),
      INDEX('(0) NAFSGL Installation List'!$F$3:$F$424,
            MATCH($E37,'(0) NAFSGL Installation List'!$D$3:$D$424,0)
      )
    )
  ),
"")</f>
        <v/>
      </c>
      <c r="G37" s="30"/>
      <c r="H37" s="30"/>
      <c r="I37" s="6"/>
      <c r="J37" s="8"/>
      <c r="K37" s="40"/>
    </row>
    <row r="38" spans="1:11" ht="15" customHeight="1" x14ac:dyDescent="0.25">
      <c r="C38" s="6"/>
      <c r="E38" s="380" t="str">
        <f>IFERROR((INDEX('(0) NAFSGL Installation List'!$D$3:$F$424, MATCH(D38,'(0) NAFSGL Installation List'!$E$3:$E$424,0), 1)), " ")</f>
        <v xml:space="preserve"> </v>
      </c>
      <c r="F38" s="380" t="str">
        <f>IFERROR(
  IF(
    INDEX('(0) NAFSGL Installation List'!$F$3:$F$424,
          MATCH($E38,'(0) NAFSGL Installation List'!$D$3:$D$424,0)
    )="OCONUS",
    INDEX('(0) NAFSGL Installation List'!$G$3:$G$424,
          MATCH($E38,'(0) NAFSGL Installation List'!$D$3:$D$424,0)
    ),
    IF(
      INDEX('(0) NAFSGL Installation List'!$F$3:$F$424,
            MATCH($E38,'(0) NAFSGL Installation List'!$D$3:$D$424,0)
      )="Expeditionary",
      IF(
        INDEX('(0) NAFSGL Installation List'!$H$3:$H$424,
              MATCH($E38,'(0) NAFSGL Installation List'!$D$3:$D$424,0)
        )="Not Applicable",
        INDEX('(0) NAFSGL Installation List'!$F$3:$F$424,
              MATCH($E38,'(0) NAFSGL Installation List'!$D$3:$D$424,0)
        ),
        INDEX('(0) NAFSGL Installation List'!$H$3:$H$424,
              MATCH($E38,'(0) NAFSGL Installation List'!$D$3:$D$424,0)
        )
      ),
      INDEX('(0) NAFSGL Installation List'!$F$3:$F$424,
            MATCH($E38,'(0) NAFSGL Installation List'!$D$3:$D$424,0)
      )
    )
  ),
"")</f>
        <v/>
      </c>
      <c r="G38" s="30"/>
      <c r="H38" s="30"/>
      <c r="I38" s="6"/>
      <c r="J38" s="8"/>
      <c r="K38" s="40"/>
    </row>
    <row r="39" spans="1:11" ht="15" customHeight="1" x14ac:dyDescent="0.25">
      <c r="C39" s="6"/>
      <c r="E39" s="380" t="str">
        <f>IFERROR((INDEX('(0) NAFSGL Installation List'!$D$3:$F$424, MATCH(D39,'(0) NAFSGL Installation List'!$E$3:$E$424,0), 1)), " ")</f>
        <v xml:space="preserve"> </v>
      </c>
      <c r="F39" s="380" t="str">
        <f>IFERROR(
  IF(
    INDEX('(0) NAFSGL Installation List'!$F$3:$F$424,
          MATCH($E39,'(0) NAFSGL Installation List'!$D$3:$D$424,0)
    )="OCONUS",
    INDEX('(0) NAFSGL Installation List'!$G$3:$G$424,
          MATCH($E39,'(0) NAFSGL Installation List'!$D$3:$D$424,0)
    ),
    IF(
      INDEX('(0) NAFSGL Installation List'!$F$3:$F$424,
            MATCH($E39,'(0) NAFSGL Installation List'!$D$3:$D$424,0)
      )="Expeditionary",
      IF(
        INDEX('(0) NAFSGL Installation List'!$H$3:$H$424,
              MATCH($E39,'(0) NAFSGL Installation List'!$D$3:$D$424,0)
        )="Not Applicable",
        INDEX('(0) NAFSGL Installation List'!$F$3:$F$424,
              MATCH($E39,'(0) NAFSGL Installation List'!$D$3:$D$424,0)
        ),
        INDEX('(0) NAFSGL Installation List'!$H$3:$H$424,
              MATCH($E39,'(0) NAFSGL Installation List'!$D$3:$D$424,0)
        )
      ),
      INDEX('(0) NAFSGL Installation List'!$F$3:$F$424,
            MATCH($E39,'(0) NAFSGL Installation List'!$D$3:$D$424,0)
      )
    )
  ),
"")</f>
        <v/>
      </c>
      <c r="G39" s="30"/>
      <c r="H39" s="30"/>
      <c r="I39" s="6"/>
      <c r="J39" s="8"/>
      <c r="K39" s="40"/>
    </row>
    <row r="40" spans="1:11" ht="15" customHeight="1" x14ac:dyDescent="0.25">
      <c r="C40" s="6"/>
      <c r="E40" s="380" t="str">
        <f>IFERROR((INDEX('(0) NAFSGL Installation List'!$D$3:$F$424, MATCH(D40,'(0) NAFSGL Installation List'!$E$3:$E$424,0), 1)), " ")</f>
        <v xml:space="preserve"> </v>
      </c>
      <c r="F40" s="380" t="str">
        <f>IFERROR(
  IF(
    INDEX('(0) NAFSGL Installation List'!$F$3:$F$424,
          MATCH($E40,'(0) NAFSGL Installation List'!$D$3:$D$424,0)
    )="OCONUS",
    INDEX('(0) NAFSGL Installation List'!$G$3:$G$424,
          MATCH($E40,'(0) NAFSGL Installation List'!$D$3:$D$424,0)
    ),
    IF(
      INDEX('(0) NAFSGL Installation List'!$F$3:$F$424,
            MATCH($E40,'(0) NAFSGL Installation List'!$D$3:$D$424,0)
      )="Expeditionary",
      IF(
        INDEX('(0) NAFSGL Installation List'!$H$3:$H$424,
              MATCH($E40,'(0) NAFSGL Installation List'!$D$3:$D$424,0)
        )="Not Applicable",
        INDEX('(0) NAFSGL Installation List'!$F$3:$F$424,
              MATCH($E40,'(0) NAFSGL Installation List'!$D$3:$D$424,0)
        ),
        INDEX('(0) NAFSGL Installation List'!$H$3:$H$424,
              MATCH($E40,'(0) NAFSGL Installation List'!$D$3:$D$424,0)
        )
      ),
      INDEX('(0) NAFSGL Installation List'!$F$3:$F$424,
            MATCH($E40,'(0) NAFSGL Installation List'!$D$3:$D$424,0)
      )
    )
  ),
"")</f>
        <v/>
      </c>
      <c r="G40" s="30"/>
      <c r="H40" s="30"/>
      <c r="I40" s="6"/>
      <c r="J40" s="8"/>
      <c r="K40" s="40"/>
    </row>
    <row r="41" spans="1:11" ht="15" customHeight="1" x14ac:dyDescent="0.25">
      <c r="C41" s="6"/>
      <c r="E41" s="380" t="str">
        <f>IFERROR((INDEX('(0) NAFSGL Installation List'!$D$3:$F$424, MATCH(D41,'(0) NAFSGL Installation List'!$E$3:$E$424,0), 1)), " ")</f>
        <v xml:space="preserve"> </v>
      </c>
      <c r="F41" s="380" t="str">
        <f>IFERROR(
  IF(
    INDEX('(0) NAFSGL Installation List'!$F$3:$F$424,
          MATCH($E41,'(0) NAFSGL Installation List'!$D$3:$D$424,0)
    )="OCONUS",
    INDEX('(0) NAFSGL Installation List'!$G$3:$G$424,
          MATCH($E41,'(0) NAFSGL Installation List'!$D$3:$D$424,0)
    ),
    IF(
      INDEX('(0) NAFSGL Installation List'!$F$3:$F$424,
            MATCH($E41,'(0) NAFSGL Installation List'!$D$3:$D$424,0)
      )="Expeditionary",
      IF(
        INDEX('(0) NAFSGL Installation List'!$H$3:$H$424,
              MATCH($E41,'(0) NAFSGL Installation List'!$D$3:$D$424,0)
        )="Not Applicable",
        INDEX('(0) NAFSGL Installation List'!$F$3:$F$424,
              MATCH($E41,'(0) NAFSGL Installation List'!$D$3:$D$424,0)
        ),
        INDEX('(0) NAFSGL Installation List'!$H$3:$H$424,
              MATCH($E41,'(0) NAFSGL Installation List'!$D$3:$D$424,0)
        )
      ),
      INDEX('(0) NAFSGL Installation List'!$F$3:$F$424,
            MATCH($E41,'(0) NAFSGL Installation List'!$D$3:$D$424,0)
      )
    )
  ),
"")</f>
        <v/>
      </c>
      <c r="G41" s="30"/>
      <c r="H41" s="30"/>
      <c r="I41" s="6"/>
      <c r="J41" s="8"/>
      <c r="K41" s="40"/>
    </row>
    <row r="42" spans="1:11" ht="15" customHeight="1" x14ac:dyDescent="0.25">
      <c r="C42" s="6"/>
      <c r="E42" s="380" t="str">
        <f>IFERROR((INDEX('(0) NAFSGL Installation List'!$D$3:$F$424, MATCH(D42,'(0) NAFSGL Installation List'!$E$3:$E$424,0), 1)), " ")</f>
        <v xml:space="preserve"> </v>
      </c>
      <c r="F42" s="380" t="str">
        <f>IFERROR(
  IF(
    INDEX('(0) NAFSGL Installation List'!$F$3:$F$424,
          MATCH($E42,'(0) NAFSGL Installation List'!$D$3:$D$424,0)
    )="OCONUS",
    INDEX('(0) NAFSGL Installation List'!$G$3:$G$424,
          MATCH($E42,'(0) NAFSGL Installation List'!$D$3:$D$424,0)
    ),
    IF(
      INDEX('(0) NAFSGL Installation List'!$F$3:$F$424,
            MATCH($E42,'(0) NAFSGL Installation List'!$D$3:$D$424,0)
      )="Expeditionary",
      IF(
        INDEX('(0) NAFSGL Installation List'!$H$3:$H$424,
              MATCH($E42,'(0) NAFSGL Installation List'!$D$3:$D$424,0)
        )="Not Applicable",
        INDEX('(0) NAFSGL Installation List'!$F$3:$F$424,
              MATCH($E42,'(0) NAFSGL Installation List'!$D$3:$D$424,0)
        ),
        INDEX('(0) NAFSGL Installation List'!$H$3:$H$424,
              MATCH($E42,'(0) NAFSGL Installation List'!$D$3:$D$424,0)
        )
      ),
      INDEX('(0) NAFSGL Installation List'!$F$3:$F$424,
            MATCH($E42,'(0) NAFSGL Installation List'!$D$3:$D$424,0)
      )
    )
  ),
"")</f>
        <v/>
      </c>
      <c r="G42" s="30"/>
      <c r="H42" s="30"/>
      <c r="I42" s="6"/>
      <c r="J42" s="8"/>
      <c r="K42" s="40"/>
    </row>
    <row r="43" spans="1:11" ht="15" customHeight="1" x14ac:dyDescent="0.25">
      <c r="C43" s="6"/>
      <c r="E43" s="380" t="str">
        <f>IFERROR((INDEX('(0) NAFSGL Installation List'!$D$3:$F$424, MATCH(D43,'(0) NAFSGL Installation List'!$E$3:$E$424,0), 1)), " ")</f>
        <v xml:space="preserve"> </v>
      </c>
      <c r="F43" s="380" t="str">
        <f>IFERROR(
  IF(
    INDEX('(0) NAFSGL Installation List'!$F$3:$F$424,
          MATCH($E43,'(0) NAFSGL Installation List'!$D$3:$D$424,0)
    )="OCONUS",
    INDEX('(0) NAFSGL Installation List'!$G$3:$G$424,
          MATCH($E43,'(0) NAFSGL Installation List'!$D$3:$D$424,0)
    ),
    IF(
      INDEX('(0) NAFSGL Installation List'!$F$3:$F$424,
            MATCH($E43,'(0) NAFSGL Installation List'!$D$3:$D$424,0)
      )="Expeditionary",
      IF(
        INDEX('(0) NAFSGL Installation List'!$H$3:$H$424,
              MATCH($E43,'(0) NAFSGL Installation List'!$D$3:$D$424,0)
        )="Not Applicable",
        INDEX('(0) NAFSGL Installation List'!$F$3:$F$424,
              MATCH($E43,'(0) NAFSGL Installation List'!$D$3:$D$424,0)
        ),
        INDEX('(0) NAFSGL Installation List'!$H$3:$H$424,
              MATCH($E43,'(0) NAFSGL Installation List'!$D$3:$D$424,0)
        )
      ),
      INDEX('(0) NAFSGL Installation List'!$F$3:$F$424,
            MATCH($E43,'(0) NAFSGL Installation List'!$D$3:$D$424,0)
      )
    )
  ),
"")</f>
        <v/>
      </c>
      <c r="G43" s="30"/>
      <c r="H43" s="30"/>
      <c r="I43" s="6"/>
      <c r="J43" s="8"/>
      <c r="K43" s="40"/>
    </row>
    <row r="44" spans="1:11" x14ac:dyDescent="0.25">
      <c r="A44" s="210" t="s">
        <v>1566</v>
      </c>
      <c r="B44" s="211"/>
      <c r="C44" s="211"/>
      <c r="D44" s="211"/>
      <c r="E44" s="360"/>
      <c r="F44" s="360"/>
      <c r="G44" s="211"/>
      <c r="H44" s="211"/>
      <c r="I44" s="211"/>
      <c r="J44" s="211"/>
      <c r="K44" s="211"/>
    </row>
  </sheetData>
  <sheetProtection sheet="1" objects="1" scenarios="1"/>
  <autoFilter ref="A13:K13" xr:uid="{00000000-0009-0000-0000-000005000000}"/>
  <printOptions horizontalCentered="1"/>
  <pageMargins left="0.25" right="0.25" top="0.75" bottom="0.75" header="0.3" footer="0.3"/>
  <pageSetup scale="54" orientation="landscape" r:id="rId1"/>
  <headerFooter alignWithMargins="0">
    <oddFooter>&amp;R (4) Cancelled Const Proj Sum</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D21E2371-6349-45B1-9562-3804A6394289}">
          <x14:formula1>
            <xm:f>'(0) NAFSGL Installation List'!$E$3:$E$424</xm:f>
          </x14:formula1>
          <xm:sqref>D14:D43</xm:sqref>
        </x14:dataValidation>
        <x14:dataValidation type="list" allowBlank="1" showInputMessage="1" showErrorMessage="1" xr:uid="{4EA61D97-6CA8-40CB-882E-11E9EAA8154B}">
          <x14:formula1>
            <xm:f>'Data Elements'!$A$2:$A$5</xm:f>
          </x14:formula1>
          <xm:sqref>B14:B43</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A1:M53"/>
  <sheetViews>
    <sheetView zoomScaleNormal="100" workbookViewId="0"/>
  </sheetViews>
  <sheetFormatPr defaultRowHeight="12.5" x14ac:dyDescent="0.25"/>
  <cols>
    <col min="1" max="1" width="17.54296875" customWidth="1"/>
    <col min="2" max="3" width="14.26953125" customWidth="1"/>
    <col min="4" max="4" width="46.1796875" customWidth="1"/>
    <col min="5" max="5" width="27.54296875" bestFit="1" customWidth="1"/>
    <col min="6" max="6" width="13.54296875" bestFit="1" customWidth="1"/>
    <col min="7" max="7" width="35.1796875" customWidth="1"/>
    <col min="8" max="8" width="22.7265625" bestFit="1" customWidth="1"/>
    <col min="9" max="9" width="15.54296875" bestFit="1" customWidth="1"/>
    <col min="10" max="10" width="20" bestFit="1" customWidth="1"/>
    <col min="11" max="11" width="19.1796875" bestFit="1" customWidth="1"/>
    <col min="12" max="12" width="22.453125" bestFit="1" customWidth="1"/>
    <col min="13" max="13" width="52.453125" customWidth="1"/>
  </cols>
  <sheetData>
    <row r="1" spans="1:13" ht="14" x14ac:dyDescent="0.3">
      <c r="A1" s="44" t="s">
        <v>1567</v>
      </c>
    </row>
    <row r="2" spans="1:13" ht="17.5" customHeight="1" x14ac:dyDescent="0.35">
      <c r="A2" s="396" t="s">
        <v>1758</v>
      </c>
      <c r="B2" s="396"/>
      <c r="C2" s="396"/>
      <c r="D2" s="396"/>
      <c r="E2" s="396"/>
      <c r="F2" s="396"/>
      <c r="G2" s="396"/>
      <c r="H2" s="396"/>
      <c r="I2" s="396"/>
      <c r="J2" s="396"/>
      <c r="K2" s="396"/>
      <c r="L2" s="396"/>
      <c r="M2" s="396"/>
    </row>
    <row r="3" spans="1:13" ht="17.5" x14ac:dyDescent="0.35">
      <c r="A3" s="396" t="s">
        <v>1579</v>
      </c>
      <c r="B3" s="396"/>
      <c r="C3" s="396"/>
      <c r="D3" s="396"/>
      <c r="E3" s="396"/>
      <c r="F3" s="396"/>
      <c r="G3" s="396"/>
      <c r="H3" s="396"/>
      <c r="I3" s="396"/>
      <c r="J3" s="396"/>
      <c r="K3" s="396"/>
      <c r="L3" s="396"/>
      <c r="M3" s="396"/>
    </row>
    <row r="4" spans="1:13" ht="17.5" customHeight="1" x14ac:dyDescent="0.35">
      <c r="A4" s="397" t="s">
        <v>1781</v>
      </c>
      <c r="B4" s="397"/>
      <c r="C4" s="397"/>
      <c r="D4" s="397"/>
      <c r="E4" s="397"/>
      <c r="F4" s="397"/>
      <c r="G4" s="397"/>
      <c r="H4" s="397"/>
      <c r="I4" s="397"/>
      <c r="J4" s="397"/>
      <c r="K4" s="397"/>
      <c r="L4" s="397"/>
      <c r="M4" s="397"/>
    </row>
    <row r="5" spans="1:13" ht="17.5" x14ac:dyDescent="0.35">
      <c r="A5" s="214"/>
      <c r="B5" s="215" t="s">
        <v>1513</v>
      </c>
      <c r="C5" s="215"/>
      <c r="D5" s="216"/>
      <c r="E5" s="216"/>
      <c r="F5" s="216"/>
      <c r="G5" s="216"/>
      <c r="H5" s="216"/>
      <c r="I5" s="216"/>
      <c r="J5" s="216"/>
      <c r="K5" s="216"/>
      <c r="L5" s="216"/>
      <c r="M5" s="217"/>
    </row>
    <row r="6" spans="1:13" ht="15" x14ac:dyDescent="0.3">
      <c r="A6" s="218" t="s">
        <v>1514</v>
      </c>
      <c r="B6" s="300" t="s">
        <v>1515</v>
      </c>
      <c r="C6" s="300"/>
      <c r="D6" s="301"/>
      <c r="E6" s="301"/>
      <c r="F6" s="301"/>
      <c r="G6" s="301"/>
      <c r="H6" s="301"/>
      <c r="I6" s="301"/>
      <c r="J6" s="301"/>
      <c r="K6" s="301"/>
      <c r="L6" s="301"/>
      <c r="M6" s="219"/>
    </row>
    <row r="7" spans="1:13" ht="15" x14ac:dyDescent="0.3">
      <c r="A7" s="218"/>
      <c r="B7" s="300" t="s">
        <v>1516</v>
      </c>
      <c r="C7" s="300"/>
      <c r="D7" s="301"/>
      <c r="E7" s="301"/>
      <c r="F7" s="301"/>
      <c r="G7" s="301"/>
      <c r="H7" s="301"/>
      <c r="I7" s="301"/>
      <c r="J7" s="301"/>
      <c r="K7" s="301"/>
      <c r="L7" s="301"/>
      <c r="M7" s="219"/>
    </row>
    <row r="8" spans="1:13" ht="15" x14ac:dyDescent="0.3">
      <c r="A8" s="218"/>
      <c r="B8" s="300" t="s">
        <v>1555</v>
      </c>
      <c r="C8" s="300"/>
      <c r="D8" s="301"/>
      <c r="E8" s="301"/>
      <c r="F8" s="301"/>
      <c r="G8" s="301"/>
      <c r="H8" s="301"/>
      <c r="I8" s="301"/>
      <c r="J8" s="301"/>
      <c r="K8" s="301"/>
      <c r="L8" s="301"/>
      <c r="M8" s="219"/>
    </row>
    <row r="9" spans="1:13" ht="15" x14ac:dyDescent="0.3">
      <c r="A9" s="218"/>
      <c r="B9" s="300" t="s">
        <v>1556</v>
      </c>
      <c r="C9" s="300"/>
      <c r="D9" s="301"/>
      <c r="E9" s="301"/>
      <c r="F9" s="301"/>
      <c r="G9" s="301"/>
      <c r="H9" s="301"/>
      <c r="I9" s="301"/>
      <c r="J9" s="301"/>
      <c r="K9" s="301"/>
      <c r="L9" s="301"/>
      <c r="M9" s="219"/>
    </row>
    <row r="10" spans="1:13" ht="15" x14ac:dyDescent="0.3">
      <c r="A10" s="218"/>
      <c r="B10" s="300" t="s">
        <v>1557</v>
      </c>
      <c r="C10" s="300"/>
      <c r="D10" s="301"/>
      <c r="E10" s="301"/>
      <c r="F10" s="301"/>
      <c r="G10" s="301"/>
      <c r="H10" s="301"/>
      <c r="I10" s="301"/>
      <c r="J10" s="301"/>
      <c r="K10" s="301"/>
      <c r="L10" s="301"/>
      <c r="M10" s="219"/>
    </row>
    <row r="11" spans="1:13" ht="15" x14ac:dyDescent="0.3">
      <c r="A11" s="218" t="s">
        <v>1518</v>
      </c>
      <c r="B11" s="300" t="s">
        <v>1519</v>
      </c>
      <c r="C11" s="300"/>
      <c r="D11" s="301"/>
      <c r="E11" s="301"/>
      <c r="F11" s="301"/>
      <c r="G11" s="301"/>
      <c r="H11" s="301"/>
      <c r="I11" s="301"/>
      <c r="J11" s="301"/>
      <c r="K11" s="301"/>
      <c r="L11" s="301"/>
      <c r="M11" s="219"/>
    </row>
    <row r="12" spans="1:13" ht="15" x14ac:dyDescent="0.3">
      <c r="A12" s="218" t="s">
        <v>1520</v>
      </c>
      <c r="B12" s="300" t="s">
        <v>1521</v>
      </c>
      <c r="C12" s="300"/>
      <c r="D12" s="301"/>
      <c r="E12" s="301"/>
      <c r="F12" s="301"/>
      <c r="G12" s="301"/>
      <c r="H12" s="301"/>
      <c r="I12" s="301"/>
      <c r="J12" s="301"/>
      <c r="K12" s="301"/>
      <c r="L12" s="301"/>
      <c r="M12" s="219"/>
    </row>
    <row r="13" spans="1:13" ht="15" x14ac:dyDescent="0.3">
      <c r="A13" s="220" t="s">
        <v>1522</v>
      </c>
      <c r="B13" s="221" t="s">
        <v>1787</v>
      </c>
      <c r="C13" s="221"/>
      <c r="D13" s="222"/>
      <c r="E13" s="222"/>
      <c r="F13" s="222"/>
      <c r="G13" s="222"/>
      <c r="H13" s="222"/>
      <c r="I13" s="222"/>
      <c r="J13" s="222"/>
      <c r="K13" s="222"/>
      <c r="L13" s="222"/>
      <c r="M13" s="219"/>
    </row>
    <row r="14" spans="1:13" ht="65.150000000000006" customHeight="1" x14ac:dyDescent="0.35">
      <c r="A14" s="302" t="s">
        <v>1773</v>
      </c>
      <c r="B14" s="303" t="s">
        <v>0</v>
      </c>
      <c r="C14" s="303" t="s">
        <v>1564</v>
      </c>
      <c r="D14" s="303" t="s">
        <v>1524</v>
      </c>
      <c r="E14" s="356" t="s">
        <v>1525</v>
      </c>
      <c r="F14" s="356" t="s">
        <v>1526</v>
      </c>
      <c r="G14" s="303" t="s">
        <v>1527</v>
      </c>
      <c r="H14" s="303" t="s">
        <v>1528</v>
      </c>
      <c r="I14" s="303" t="s">
        <v>1798</v>
      </c>
      <c r="J14" s="303" t="s">
        <v>1530</v>
      </c>
      <c r="K14" s="303" t="s">
        <v>1814</v>
      </c>
      <c r="L14" s="303" t="s">
        <v>1792</v>
      </c>
      <c r="M14" s="305" t="s">
        <v>1568</v>
      </c>
    </row>
    <row r="15" spans="1:13" s="32" customFormat="1" ht="14.5" customHeight="1" x14ac:dyDescent="0.25">
      <c r="A15"/>
      <c r="B15"/>
      <c r="C15" s="31"/>
      <c r="E15" s="380" t="str">
        <f>IFERROR((INDEX('(0) NAFSGL Installation List'!$D$3:$F$424, MATCH(D15,'(0) NAFSGL Installation List'!$E$3:$E$424,0), 1)), " ")</f>
        <v xml:space="preserve"> </v>
      </c>
      <c r="F15" s="380" t="str">
        <f>IFERROR(
  IF(
    INDEX('(0) NAFSGL Installation List'!$F$3:$F$424,
          MATCH($E15,'(0) NAFSGL Installation List'!$D$3:$D$424,0)
    )="OCONUS",
    INDEX('(0) NAFSGL Installation List'!$G$3:$G$424,
          MATCH($E15,'(0) NAFSGL Installation List'!$D$3:$D$424,0)
    ),
    IF(
      INDEX('(0) NAFSGL Installation List'!$F$3:$F$424,
            MATCH($E15,'(0) NAFSGL Installation List'!$D$3:$D$424,0)
      )="Expeditionary",
      IF(
        INDEX('(0) NAFSGL Installation List'!$H$3:$H$424,
              MATCH($E15,'(0) NAFSGL Installation List'!$D$3:$D$424,0)
        )="Not Applicable",
        INDEX('(0) NAFSGL Installation List'!$F$3:$F$424,
              MATCH($E15,'(0) NAFSGL Installation List'!$D$3:$D$424,0)
        ),
        INDEX('(0) NAFSGL Installation List'!$H$3:$H$424,
              MATCH($E15,'(0) NAFSGL Installation List'!$D$3:$D$424,0)
        )
      ),
      INDEX('(0) NAFSGL Installation List'!$F$3:$F$424,
            MATCH($E15,'(0) NAFSGL Installation List'!$D$3:$D$424,0)
      )
    )
  ),
"")</f>
        <v/>
      </c>
      <c r="G15" s="7"/>
      <c r="H15" s="193"/>
      <c r="I15" s="31"/>
      <c r="J15" s="33"/>
      <c r="K15" s="33"/>
      <c r="L15" s="306"/>
      <c r="M15" s="43"/>
    </row>
    <row r="16" spans="1:13" s="32" customFormat="1" ht="14.5" customHeight="1" x14ac:dyDescent="0.25">
      <c r="B16"/>
      <c r="C16" s="31"/>
      <c r="D16"/>
      <c r="E16" s="380" t="str">
        <f>IFERROR((INDEX('(0) NAFSGL Installation List'!$D$3:$F$424, MATCH(D16,'(0) NAFSGL Installation List'!$E$3:$E$424,0), 1)), " ")</f>
        <v xml:space="preserve"> </v>
      </c>
      <c r="F16" s="380" t="str">
        <f>IFERROR(
  IF(
    INDEX('(0) NAFSGL Installation List'!$F$3:$F$424,
          MATCH($E16,'(0) NAFSGL Installation List'!$D$3:$D$424,0)
    )="OCONUS",
    INDEX('(0) NAFSGL Installation List'!$G$3:$G$424,
          MATCH($E16,'(0) NAFSGL Installation List'!$D$3:$D$424,0)
    ),
    IF(
      INDEX('(0) NAFSGL Installation List'!$F$3:$F$424,
            MATCH($E16,'(0) NAFSGL Installation List'!$D$3:$D$424,0)
      )="Expeditionary",
      IF(
        INDEX('(0) NAFSGL Installation List'!$H$3:$H$424,
              MATCH($E16,'(0) NAFSGL Installation List'!$D$3:$D$424,0)
        )="Not Applicable",
        INDEX('(0) NAFSGL Installation List'!$F$3:$F$424,
              MATCH($E16,'(0) NAFSGL Installation List'!$D$3:$D$424,0)
        ),
        INDEX('(0) NAFSGL Installation List'!$H$3:$H$424,
              MATCH($E16,'(0) NAFSGL Installation List'!$D$3:$D$424,0)
        )
      ),
      INDEX('(0) NAFSGL Installation List'!$F$3:$F$424,
            MATCH($E16,'(0) NAFSGL Installation List'!$D$3:$D$424,0)
      )
    )
  ),
"")</f>
        <v/>
      </c>
      <c r="G16" s="7"/>
      <c r="H16" s="193"/>
      <c r="I16" s="31"/>
      <c r="J16" s="33"/>
      <c r="K16" s="33"/>
      <c r="L16" s="375"/>
      <c r="M16" s="43"/>
    </row>
    <row r="17" spans="1:13" s="32" customFormat="1" ht="14.5" customHeight="1" x14ac:dyDescent="0.25">
      <c r="A17"/>
      <c r="B17"/>
      <c r="C17" s="31"/>
      <c r="D17"/>
      <c r="E17" s="380" t="str">
        <f>IFERROR((INDEX('(0) NAFSGL Installation List'!$D$3:$F$424, MATCH(D17,'(0) NAFSGL Installation List'!$E$3:$E$424,0), 1)), " ")</f>
        <v xml:space="preserve"> </v>
      </c>
      <c r="F17" s="380" t="str">
        <f>IFERROR(
  IF(
    INDEX('(0) NAFSGL Installation List'!$F$3:$F$424,
          MATCH($E17,'(0) NAFSGL Installation List'!$D$3:$D$424,0)
    )="OCONUS",
    INDEX('(0) NAFSGL Installation List'!$G$3:$G$424,
          MATCH($E17,'(0) NAFSGL Installation List'!$D$3:$D$424,0)
    ),
    IF(
      INDEX('(0) NAFSGL Installation List'!$F$3:$F$424,
            MATCH($E17,'(0) NAFSGL Installation List'!$D$3:$D$424,0)
      )="Expeditionary",
      IF(
        INDEX('(0) NAFSGL Installation List'!$H$3:$H$424,
              MATCH($E17,'(0) NAFSGL Installation List'!$D$3:$D$424,0)
        )="Not Applicable",
        INDEX('(0) NAFSGL Installation List'!$F$3:$F$424,
              MATCH($E17,'(0) NAFSGL Installation List'!$D$3:$D$424,0)
        ),
        INDEX('(0) NAFSGL Installation List'!$H$3:$H$424,
              MATCH($E17,'(0) NAFSGL Installation List'!$D$3:$D$424,0)
        )
      ),
      INDEX('(0) NAFSGL Installation List'!$F$3:$F$424,
            MATCH($E17,'(0) NAFSGL Installation List'!$D$3:$D$424,0)
      )
    )
  ),
"")</f>
        <v/>
      </c>
      <c r="G17" s="7"/>
      <c r="H17" s="193"/>
      <c r="I17" s="31"/>
      <c r="J17" s="33"/>
      <c r="K17" s="33"/>
      <c r="L17" s="306"/>
      <c r="M17" s="43"/>
    </row>
    <row r="18" spans="1:13" s="32" customFormat="1" ht="14.5" customHeight="1" x14ac:dyDescent="0.25">
      <c r="A18"/>
      <c r="B18"/>
      <c r="C18" s="31"/>
      <c r="D18"/>
      <c r="E18" s="380" t="str">
        <f>IFERROR((INDEX('(0) NAFSGL Installation List'!$D$3:$F$424, MATCH(D18,'(0) NAFSGL Installation List'!$E$3:$E$424,0), 1)), " ")</f>
        <v xml:space="preserve"> </v>
      </c>
      <c r="F18" s="380" t="str">
        <f>IFERROR(
  IF(
    INDEX('(0) NAFSGL Installation List'!$F$3:$F$424,
          MATCH($E18,'(0) NAFSGL Installation List'!$D$3:$D$424,0)
    )="OCONUS",
    INDEX('(0) NAFSGL Installation List'!$G$3:$G$424,
          MATCH($E18,'(0) NAFSGL Installation List'!$D$3:$D$424,0)
    ),
    IF(
      INDEX('(0) NAFSGL Installation List'!$F$3:$F$424,
            MATCH($E18,'(0) NAFSGL Installation List'!$D$3:$D$424,0)
      )="Expeditionary",
      IF(
        INDEX('(0) NAFSGL Installation List'!$H$3:$H$424,
              MATCH($E18,'(0) NAFSGL Installation List'!$D$3:$D$424,0)
        )="Not Applicable",
        INDEX('(0) NAFSGL Installation List'!$F$3:$F$424,
              MATCH($E18,'(0) NAFSGL Installation List'!$D$3:$D$424,0)
        ),
        INDEX('(0) NAFSGL Installation List'!$H$3:$H$424,
              MATCH($E18,'(0) NAFSGL Installation List'!$D$3:$D$424,0)
        )
      ),
      INDEX('(0) NAFSGL Installation List'!$F$3:$F$424,
            MATCH($E18,'(0) NAFSGL Installation List'!$D$3:$D$424,0)
      )
    )
  ),
"")</f>
        <v/>
      </c>
      <c r="G18" s="7"/>
      <c r="H18" s="193"/>
      <c r="I18" s="31"/>
      <c r="J18" s="33"/>
      <c r="K18" s="33"/>
      <c r="L18" s="306"/>
      <c r="M18" s="43"/>
    </row>
    <row r="19" spans="1:13" s="32" customFormat="1" ht="14.5" customHeight="1" x14ac:dyDescent="0.25">
      <c r="A19"/>
      <c r="B19"/>
      <c r="C19" s="31"/>
      <c r="D19"/>
      <c r="E19" s="380" t="str">
        <f>IFERROR((INDEX('(0) NAFSGL Installation List'!$D$3:$F$424, MATCH(D19,'(0) NAFSGL Installation List'!$E$3:$E$424,0), 1)), " ")</f>
        <v xml:space="preserve"> </v>
      </c>
      <c r="F19" s="380" t="str">
        <f>IFERROR(
  IF(
    INDEX('(0) NAFSGL Installation List'!$F$3:$F$424,
          MATCH($E19,'(0) NAFSGL Installation List'!$D$3:$D$424,0)
    )="OCONUS",
    INDEX('(0) NAFSGL Installation List'!$G$3:$G$424,
          MATCH($E19,'(0) NAFSGL Installation List'!$D$3:$D$424,0)
    ),
    IF(
      INDEX('(0) NAFSGL Installation List'!$F$3:$F$424,
            MATCH($E19,'(0) NAFSGL Installation List'!$D$3:$D$424,0)
      )="Expeditionary",
      IF(
        INDEX('(0) NAFSGL Installation List'!$H$3:$H$424,
              MATCH($E19,'(0) NAFSGL Installation List'!$D$3:$D$424,0)
        )="Not Applicable",
        INDEX('(0) NAFSGL Installation List'!$F$3:$F$424,
              MATCH($E19,'(0) NAFSGL Installation List'!$D$3:$D$424,0)
        ),
        INDEX('(0) NAFSGL Installation List'!$H$3:$H$424,
              MATCH($E19,'(0) NAFSGL Installation List'!$D$3:$D$424,0)
        )
      ),
      INDEX('(0) NAFSGL Installation List'!$F$3:$F$424,
            MATCH($E19,'(0) NAFSGL Installation List'!$D$3:$D$424,0)
      )
    )
  ),
"")</f>
        <v/>
      </c>
      <c r="G19" s="7"/>
      <c r="H19" s="193"/>
      <c r="I19" s="31"/>
      <c r="J19" s="33"/>
      <c r="K19" s="33"/>
      <c r="L19" s="306"/>
      <c r="M19" s="43"/>
    </row>
    <row r="20" spans="1:13" s="32" customFormat="1" ht="14.5" customHeight="1" x14ac:dyDescent="0.25">
      <c r="A20"/>
      <c r="B20"/>
      <c r="C20" s="31"/>
      <c r="E20" s="380" t="str">
        <f>IFERROR((INDEX('(0) NAFSGL Installation List'!$D$3:$F$424, MATCH(D20,'(0) NAFSGL Installation List'!$E$3:$E$424,0), 1)), " ")</f>
        <v xml:space="preserve"> </v>
      </c>
      <c r="F20" s="380" t="str">
        <f>IFERROR(
  IF(
    INDEX('(0) NAFSGL Installation List'!$F$3:$F$424,
          MATCH($E20,'(0) NAFSGL Installation List'!$D$3:$D$424,0)
    )="OCONUS",
    INDEX('(0) NAFSGL Installation List'!$G$3:$G$424,
          MATCH($E20,'(0) NAFSGL Installation List'!$D$3:$D$424,0)
    ),
    IF(
      INDEX('(0) NAFSGL Installation List'!$F$3:$F$424,
            MATCH($E20,'(0) NAFSGL Installation List'!$D$3:$D$424,0)
      )="Expeditionary",
      IF(
        INDEX('(0) NAFSGL Installation List'!$H$3:$H$424,
              MATCH($E20,'(0) NAFSGL Installation List'!$D$3:$D$424,0)
        )="Not Applicable",
        INDEX('(0) NAFSGL Installation List'!$F$3:$F$424,
              MATCH($E20,'(0) NAFSGL Installation List'!$D$3:$D$424,0)
        ),
        INDEX('(0) NAFSGL Installation List'!$H$3:$H$424,
              MATCH($E20,'(0) NAFSGL Installation List'!$D$3:$D$424,0)
        )
      ),
      INDEX('(0) NAFSGL Installation List'!$F$3:$F$424,
            MATCH($E20,'(0) NAFSGL Installation List'!$D$3:$D$424,0)
      )
    )
  ),
"")</f>
        <v/>
      </c>
      <c r="G20" s="7"/>
      <c r="H20" s="193"/>
      <c r="I20" s="31"/>
      <c r="J20" s="33"/>
      <c r="K20" s="33"/>
      <c r="L20" s="306"/>
      <c r="M20" s="43"/>
    </row>
    <row r="21" spans="1:13" s="32" customFormat="1" ht="14.5" customHeight="1" x14ac:dyDescent="0.25">
      <c r="A21"/>
      <c r="B21"/>
      <c r="C21" s="31"/>
      <c r="D21"/>
      <c r="E21" s="380" t="str">
        <f>IFERROR((INDEX('(0) NAFSGL Installation List'!$D$3:$F$424, MATCH(D21,'(0) NAFSGL Installation List'!$E$3:$E$424,0), 1)), " ")</f>
        <v xml:space="preserve"> </v>
      </c>
      <c r="F21" s="380" t="str">
        <f>IFERROR(
  IF(
    INDEX('(0) NAFSGL Installation List'!$F$3:$F$424,
          MATCH($E21,'(0) NAFSGL Installation List'!$D$3:$D$424,0)
    )="OCONUS",
    INDEX('(0) NAFSGL Installation List'!$G$3:$G$424,
          MATCH($E21,'(0) NAFSGL Installation List'!$D$3:$D$424,0)
    ),
    IF(
      INDEX('(0) NAFSGL Installation List'!$F$3:$F$424,
            MATCH($E21,'(0) NAFSGL Installation List'!$D$3:$D$424,0)
      )="Expeditionary",
      IF(
        INDEX('(0) NAFSGL Installation List'!$H$3:$H$424,
              MATCH($E21,'(0) NAFSGL Installation List'!$D$3:$D$424,0)
        )="Not Applicable",
        INDEX('(0) NAFSGL Installation List'!$F$3:$F$424,
              MATCH($E21,'(0) NAFSGL Installation List'!$D$3:$D$424,0)
        ),
        INDEX('(0) NAFSGL Installation List'!$H$3:$H$424,
              MATCH($E21,'(0) NAFSGL Installation List'!$D$3:$D$424,0)
        )
      ),
      INDEX('(0) NAFSGL Installation List'!$F$3:$F$424,
            MATCH($E21,'(0) NAFSGL Installation List'!$D$3:$D$424,0)
      )
    )
  ),
"")</f>
        <v/>
      </c>
      <c r="G21" s="7"/>
      <c r="H21" s="193"/>
      <c r="I21" s="31"/>
      <c r="J21" s="33"/>
      <c r="K21" s="33"/>
      <c r="L21" s="306"/>
      <c r="M21" s="43"/>
    </row>
    <row r="22" spans="1:13" s="32" customFormat="1" ht="14.5" customHeight="1" x14ac:dyDescent="0.25">
      <c r="A22"/>
      <c r="B22"/>
      <c r="C22" s="31"/>
      <c r="D22"/>
      <c r="E22" s="380" t="str">
        <f>IFERROR((INDEX('(0) NAFSGL Installation List'!$D$3:$F$424, MATCH(D22,'(0) NAFSGL Installation List'!$E$3:$E$424,0), 1)), " ")</f>
        <v xml:space="preserve"> </v>
      </c>
      <c r="F22" s="380" t="str">
        <f>IFERROR(
  IF(
    INDEX('(0) NAFSGL Installation List'!$F$3:$F$424,
          MATCH($E22,'(0) NAFSGL Installation List'!$D$3:$D$424,0)
    )="OCONUS",
    INDEX('(0) NAFSGL Installation List'!$G$3:$G$424,
          MATCH($E22,'(0) NAFSGL Installation List'!$D$3:$D$424,0)
    ),
    IF(
      INDEX('(0) NAFSGL Installation List'!$F$3:$F$424,
            MATCH($E22,'(0) NAFSGL Installation List'!$D$3:$D$424,0)
      )="Expeditionary",
      IF(
        INDEX('(0) NAFSGL Installation List'!$H$3:$H$424,
              MATCH($E22,'(0) NAFSGL Installation List'!$D$3:$D$424,0)
        )="Not Applicable",
        INDEX('(0) NAFSGL Installation List'!$F$3:$F$424,
              MATCH($E22,'(0) NAFSGL Installation List'!$D$3:$D$424,0)
        ),
        INDEX('(0) NAFSGL Installation List'!$H$3:$H$424,
              MATCH($E22,'(0) NAFSGL Installation List'!$D$3:$D$424,0)
        )
      ),
      INDEX('(0) NAFSGL Installation List'!$F$3:$F$424,
            MATCH($E22,'(0) NAFSGL Installation List'!$D$3:$D$424,0)
      )
    )
  ),
"")</f>
        <v/>
      </c>
      <c r="G22" s="7"/>
      <c r="H22" s="193"/>
      <c r="I22" s="31"/>
      <c r="J22" s="33"/>
      <c r="K22" s="33"/>
      <c r="L22" s="306"/>
      <c r="M22" s="43"/>
    </row>
    <row r="23" spans="1:13" s="32" customFormat="1" ht="14.5" customHeight="1" x14ac:dyDescent="0.25">
      <c r="A23"/>
      <c r="B23"/>
      <c r="C23" s="31"/>
      <c r="D23"/>
      <c r="E23" s="380" t="str">
        <f>IFERROR((INDEX('(0) NAFSGL Installation List'!$D$3:$F$424, MATCH(D23,'(0) NAFSGL Installation List'!$E$3:$E$424,0), 1)), " ")</f>
        <v xml:space="preserve"> </v>
      </c>
      <c r="F23" s="380" t="str">
        <f>IFERROR(
  IF(
    INDEX('(0) NAFSGL Installation List'!$F$3:$F$424,
          MATCH($E23,'(0) NAFSGL Installation List'!$D$3:$D$424,0)
    )="OCONUS",
    INDEX('(0) NAFSGL Installation List'!$G$3:$G$424,
          MATCH($E23,'(0) NAFSGL Installation List'!$D$3:$D$424,0)
    ),
    IF(
      INDEX('(0) NAFSGL Installation List'!$F$3:$F$424,
            MATCH($E23,'(0) NAFSGL Installation List'!$D$3:$D$424,0)
      )="Expeditionary",
      IF(
        INDEX('(0) NAFSGL Installation List'!$H$3:$H$424,
              MATCH($E23,'(0) NAFSGL Installation List'!$D$3:$D$424,0)
        )="Not Applicable",
        INDEX('(0) NAFSGL Installation List'!$F$3:$F$424,
              MATCH($E23,'(0) NAFSGL Installation List'!$D$3:$D$424,0)
        ),
        INDEX('(0) NAFSGL Installation List'!$H$3:$H$424,
              MATCH($E23,'(0) NAFSGL Installation List'!$D$3:$D$424,0)
        )
      ),
      INDEX('(0) NAFSGL Installation List'!$F$3:$F$424,
            MATCH($E23,'(0) NAFSGL Installation List'!$D$3:$D$424,0)
      )
    )
  ),
"")</f>
        <v/>
      </c>
      <c r="G23" s="7"/>
      <c r="H23" s="193"/>
      <c r="I23" s="31"/>
      <c r="J23" s="33"/>
      <c r="K23" s="33"/>
      <c r="L23" s="306"/>
      <c r="M23" s="43"/>
    </row>
    <row r="24" spans="1:13" s="32" customFormat="1" ht="14.5" customHeight="1" x14ac:dyDescent="0.25">
      <c r="A24"/>
      <c r="B24"/>
      <c r="C24" s="31"/>
      <c r="D24"/>
      <c r="E24" s="380" t="str">
        <f>IFERROR((INDEX('(0) NAFSGL Installation List'!$D$3:$F$424, MATCH(D24,'(0) NAFSGL Installation List'!$E$3:$E$424,0), 1)), " ")</f>
        <v xml:space="preserve"> </v>
      </c>
      <c r="F24" s="380" t="str">
        <f>IFERROR(
  IF(
    INDEX('(0) NAFSGL Installation List'!$F$3:$F$424,
          MATCH($E24,'(0) NAFSGL Installation List'!$D$3:$D$424,0)
    )="OCONUS",
    INDEX('(0) NAFSGL Installation List'!$G$3:$G$424,
          MATCH($E24,'(0) NAFSGL Installation List'!$D$3:$D$424,0)
    ),
    IF(
      INDEX('(0) NAFSGL Installation List'!$F$3:$F$424,
            MATCH($E24,'(0) NAFSGL Installation List'!$D$3:$D$424,0)
      )="Expeditionary",
      IF(
        INDEX('(0) NAFSGL Installation List'!$H$3:$H$424,
              MATCH($E24,'(0) NAFSGL Installation List'!$D$3:$D$424,0)
        )="Not Applicable",
        INDEX('(0) NAFSGL Installation List'!$F$3:$F$424,
              MATCH($E24,'(0) NAFSGL Installation List'!$D$3:$D$424,0)
        ),
        INDEX('(0) NAFSGL Installation List'!$H$3:$H$424,
              MATCH($E24,'(0) NAFSGL Installation List'!$D$3:$D$424,0)
        )
      ),
      INDEX('(0) NAFSGL Installation List'!$F$3:$F$424,
            MATCH($E24,'(0) NAFSGL Installation List'!$D$3:$D$424,0)
      )
    )
  ),
"")</f>
        <v/>
      </c>
      <c r="G24" s="7"/>
      <c r="H24" s="193"/>
      <c r="I24" s="31"/>
      <c r="J24" s="33"/>
      <c r="K24" s="33"/>
      <c r="L24" s="306"/>
      <c r="M24" s="43"/>
    </row>
    <row r="25" spans="1:13" s="32" customFormat="1" ht="14.5" customHeight="1" x14ac:dyDescent="0.25">
      <c r="A25"/>
      <c r="B25"/>
      <c r="C25" s="31"/>
      <c r="E25" s="380" t="str">
        <f>IFERROR((INDEX('(0) NAFSGL Installation List'!$D$3:$F$424, MATCH(D25,'(0) NAFSGL Installation List'!$E$3:$E$424,0), 1)), " ")</f>
        <v xml:space="preserve"> </v>
      </c>
      <c r="F25" s="380" t="str">
        <f>IFERROR(
  IF(
    INDEX('(0) NAFSGL Installation List'!$F$3:$F$424,
          MATCH($E25,'(0) NAFSGL Installation List'!$D$3:$D$424,0)
    )="OCONUS",
    INDEX('(0) NAFSGL Installation List'!$G$3:$G$424,
          MATCH($E25,'(0) NAFSGL Installation List'!$D$3:$D$424,0)
    ),
    IF(
      INDEX('(0) NAFSGL Installation List'!$F$3:$F$424,
            MATCH($E25,'(0) NAFSGL Installation List'!$D$3:$D$424,0)
      )="Expeditionary",
      IF(
        INDEX('(0) NAFSGL Installation List'!$H$3:$H$424,
              MATCH($E25,'(0) NAFSGL Installation List'!$D$3:$D$424,0)
        )="Not Applicable",
        INDEX('(0) NAFSGL Installation List'!$F$3:$F$424,
              MATCH($E25,'(0) NAFSGL Installation List'!$D$3:$D$424,0)
        ),
        INDEX('(0) NAFSGL Installation List'!$H$3:$H$424,
              MATCH($E25,'(0) NAFSGL Installation List'!$D$3:$D$424,0)
        )
      ),
      INDEX('(0) NAFSGL Installation List'!$F$3:$F$424,
            MATCH($E25,'(0) NAFSGL Installation List'!$D$3:$D$424,0)
      )
    )
  ),
"")</f>
        <v/>
      </c>
      <c r="G25" s="7"/>
      <c r="H25" s="193"/>
      <c r="I25" s="31"/>
      <c r="J25" s="33"/>
      <c r="K25" s="33"/>
      <c r="L25" s="306"/>
      <c r="M25" s="43"/>
    </row>
    <row r="26" spans="1:13" s="32" customFormat="1" ht="14.5" customHeight="1" x14ac:dyDescent="0.25">
      <c r="A26"/>
      <c r="B26"/>
      <c r="C26" s="31"/>
      <c r="D26"/>
      <c r="E26" s="380" t="str">
        <f>IFERROR((INDEX('(0) NAFSGL Installation List'!$D$3:$F$424, MATCH(D26,'(0) NAFSGL Installation List'!$E$3:$E$424,0), 1)), " ")</f>
        <v xml:space="preserve"> </v>
      </c>
      <c r="F26" s="380" t="str">
        <f>IFERROR(
  IF(
    INDEX('(0) NAFSGL Installation List'!$F$3:$F$424,
          MATCH($E26,'(0) NAFSGL Installation List'!$D$3:$D$424,0)
    )="OCONUS",
    INDEX('(0) NAFSGL Installation List'!$G$3:$G$424,
          MATCH($E26,'(0) NAFSGL Installation List'!$D$3:$D$424,0)
    ),
    IF(
      INDEX('(0) NAFSGL Installation List'!$F$3:$F$424,
            MATCH($E26,'(0) NAFSGL Installation List'!$D$3:$D$424,0)
      )="Expeditionary",
      IF(
        INDEX('(0) NAFSGL Installation List'!$H$3:$H$424,
              MATCH($E26,'(0) NAFSGL Installation List'!$D$3:$D$424,0)
        )="Not Applicable",
        INDEX('(0) NAFSGL Installation List'!$F$3:$F$424,
              MATCH($E26,'(0) NAFSGL Installation List'!$D$3:$D$424,0)
        ),
        INDEX('(0) NAFSGL Installation List'!$H$3:$H$424,
              MATCH($E26,'(0) NAFSGL Installation List'!$D$3:$D$424,0)
        )
      ),
      INDEX('(0) NAFSGL Installation List'!$F$3:$F$424,
            MATCH($E26,'(0) NAFSGL Installation List'!$D$3:$D$424,0)
      )
    )
  ),
"")</f>
        <v/>
      </c>
      <c r="G26" s="7"/>
      <c r="H26" s="193"/>
      <c r="I26" s="31"/>
      <c r="J26" s="33"/>
      <c r="K26" s="33"/>
      <c r="L26" s="306"/>
      <c r="M26" s="43"/>
    </row>
    <row r="27" spans="1:13" s="32" customFormat="1" ht="14.5" customHeight="1" x14ac:dyDescent="0.25">
      <c r="A27"/>
      <c r="B27"/>
      <c r="C27" s="31"/>
      <c r="D27"/>
      <c r="E27" s="380" t="str">
        <f>IFERROR((INDEX('(0) NAFSGL Installation List'!$D$3:$F$424, MATCH(D27,'(0) NAFSGL Installation List'!$E$3:$E$424,0), 1)), " ")</f>
        <v xml:space="preserve"> </v>
      </c>
      <c r="F27" s="380" t="str">
        <f>IFERROR(
  IF(
    INDEX('(0) NAFSGL Installation List'!$F$3:$F$424,
          MATCH($E27,'(0) NAFSGL Installation List'!$D$3:$D$424,0)
    )="OCONUS",
    INDEX('(0) NAFSGL Installation List'!$G$3:$G$424,
          MATCH($E27,'(0) NAFSGL Installation List'!$D$3:$D$424,0)
    ),
    IF(
      INDEX('(0) NAFSGL Installation List'!$F$3:$F$424,
            MATCH($E27,'(0) NAFSGL Installation List'!$D$3:$D$424,0)
      )="Expeditionary",
      IF(
        INDEX('(0) NAFSGL Installation List'!$H$3:$H$424,
              MATCH($E27,'(0) NAFSGL Installation List'!$D$3:$D$424,0)
        )="Not Applicable",
        INDEX('(0) NAFSGL Installation List'!$F$3:$F$424,
              MATCH($E27,'(0) NAFSGL Installation List'!$D$3:$D$424,0)
        ),
        INDEX('(0) NAFSGL Installation List'!$H$3:$H$424,
              MATCH($E27,'(0) NAFSGL Installation List'!$D$3:$D$424,0)
        )
      ),
      INDEX('(0) NAFSGL Installation List'!$F$3:$F$424,
            MATCH($E27,'(0) NAFSGL Installation List'!$D$3:$D$424,0)
      )
    )
  ),
"")</f>
        <v/>
      </c>
      <c r="G27" s="7"/>
      <c r="H27" s="193"/>
      <c r="I27" s="31"/>
      <c r="J27" s="33"/>
      <c r="K27" s="33"/>
      <c r="L27" s="306"/>
      <c r="M27" s="43"/>
    </row>
    <row r="28" spans="1:13" s="32" customFormat="1" ht="14.5" customHeight="1" x14ac:dyDescent="0.25">
      <c r="A28"/>
      <c r="B28"/>
      <c r="C28" s="31"/>
      <c r="D28"/>
      <c r="E28" s="380" t="str">
        <f>IFERROR((INDEX('(0) NAFSGL Installation List'!$D$3:$F$424, MATCH(D28,'(0) NAFSGL Installation List'!$E$3:$E$424,0), 1)), " ")</f>
        <v xml:space="preserve"> </v>
      </c>
      <c r="F28" s="380" t="str">
        <f>IFERROR(
  IF(
    INDEX('(0) NAFSGL Installation List'!$F$3:$F$424,
          MATCH($E28,'(0) NAFSGL Installation List'!$D$3:$D$424,0)
    )="OCONUS",
    INDEX('(0) NAFSGL Installation List'!$G$3:$G$424,
          MATCH($E28,'(0) NAFSGL Installation List'!$D$3:$D$424,0)
    ),
    IF(
      INDEX('(0) NAFSGL Installation List'!$F$3:$F$424,
            MATCH($E28,'(0) NAFSGL Installation List'!$D$3:$D$424,0)
      )="Expeditionary",
      IF(
        INDEX('(0) NAFSGL Installation List'!$H$3:$H$424,
              MATCH($E28,'(0) NAFSGL Installation List'!$D$3:$D$424,0)
        )="Not Applicable",
        INDEX('(0) NAFSGL Installation List'!$F$3:$F$424,
              MATCH($E28,'(0) NAFSGL Installation List'!$D$3:$D$424,0)
        ),
        INDEX('(0) NAFSGL Installation List'!$H$3:$H$424,
              MATCH($E28,'(0) NAFSGL Installation List'!$D$3:$D$424,0)
        )
      ),
      INDEX('(0) NAFSGL Installation List'!$F$3:$F$424,
            MATCH($E28,'(0) NAFSGL Installation List'!$D$3:$D$424,0)
      )
    )
  ),
"")</f>
        <v/>
      </c>
      <c r="G28" s="7"/>
      <c r="H28" s="193"/>
      <c r="I28" s="31"/>
      <c r="J28" s="33"/>
      <c r="K28" s="33"/>
      <c r="L28" s="306"/>
      <c r="M28" s="43"/>
    </row>
    <row r="29" spans="1:13" s="32" customFormat="1" ht="14.5" customHeight="1" x14ac:dyDescent="0.25">
      <c r="A29"/>
      <c r="B29"/>
      <c r="C29" s="31"/>
      <c r="D29"/>
      <c r="E29" s="380" t="str">
        <f>IFERROR((INDEX('(0) NAFSGL Installation List'!$D$3:$F$424, MATCH(D29,'(0) NAFSGL Installation List'!$E$3:$E$424,0), 1)), " ")</f>
        <v xml:space="preserve"> </v>
      </c>
      <c r="F29" s="380" t="str">
        <f>IFERROR(
  IF(
    INDEX('(0) NAFSGL Installation List'!$F$3:$F$424,
          MATCH($E29,'(0) NAFSGL Installation List'!$D$3:$D$424,0)
    )="OCONUS",
    INDEX('(0) NAFSGL Installation List'!$G$3:$G$424,
          MATCH($E29,'(0) NAFSGL Installation List'!$D$3:$D$424,0)
    ),
    IF(
      INDEX('(0) NAFSGL Installation List'!$F$3:$F$424,
            MATCH($E29,'(0) NAFSGL Installation List'!$D$3:$D$424,0)
      )="Expeditionary",
      IF(
        INDEX('(0) NAFSGL Installation List'!$H$3:$H$424,
              MATCH($E29,'(0) NAFSGL Installation List'!$D$3:$D$424,0)
        )="Not Applicable",
        INDEX('(0) NAFSGL Installation List'!$F$3:$F$424,
              MATCH($E29,'(0) NAFSGL Installation List'!$D$3:$D$424,0)
        ),
        INDEX('(0) NAFSGL Installation List'!$H$3:$H$424,
              MATCH($E29,'(0) NAFSGL Installation List'!$D$3:$D$424,0)
        )
      ),
      INDEX('(0) NAFSGL Installation List'!$F$3:$F$424,
            MATCH($E29,'(0) NAFSGL Installation List'!$D$3:$D$424,0)
      )
    )
  ),
"")</f>
        <v/>
      </c>
      <c r="G29" s="7"/>
      <c r="H29" s="193"/>
      <c r="I29" s="31"/>
      <c r="J29" s="33"/>
      <c r="K29" s="33"/>
      <c r="L29" s="306"/>
      <c r="M29" s="43"/>
    </row>
    <row r="30" spans="1:13" s="32" customFormat="1" ht="14.5" customHeight="1" x14ac:dyDescent="0.25">
      <c r="A30"/>
      <c r="B30"/>
      <c r="C30" s="31"/>
      <c r="E30" s="380" t="str">
        <f>IFERROR((INDEX('(0) NAFSGL Installation List'!$D$3:$F$424, MATCH(D30,'(0) NAFSGL Installation List'!$E$3:$E$424,0), 1)), " ")</f>
        <v xml:space="preserve"> </v>
      </c>
      <c r="F30" s="380" t="str">
        <f>IFERROR(
  IF(
    INDEX('(0) NAFSGL Installation List'!$F$3:$F$424,
          MATCH($E30,'(0) NAFSGL Installation List'!$D$3:$D$424,0)
    )="OCONUS",
    INDEX('(0) NAFSGL Installation List'!$G$3:$G$424,
          MATCH($E30,'(0) NAFSGL Installation List'!$D$3:$D$424,0)
    ),
    IF(
      INDEX('(0) NAFSGL Installation List'!$F$3:$F$424,
            MATCH($E30,'(0) NAFSGL Installation List'!$D$3:$D$424,0)
      )="Expeditionary",
      IF(
        INDEX('(0) NAFSGL Installation List'!$H$3:$H$424,
              MATCH($E30,'(0) NAFSGL Installation List'!$D$3:$D$424,0)
        )="Not Applicable",
        INDEX('(0) NAFSGL Installation List'!$F$3:$F$424,
              MATCH($E30,'(0) NAFSGL Installation List'!$D$3:$D$424,0)
        ),
        INDEX('(0) NAFSGL Installation List'!$H$3:$H$424,
              MATCH($E30,'(0) NAFSGL Installation List'!$D$3:$D$424,0)
        )
      ),
      INDEX('(0) NAFSGL Installation List'!$F$3:$F$424,
            MATCH($E30,'(0) NAFSGL Installation List'!$D$3:$D$424,0)
      )
    )
  ),
"")</f>
        <v/>
      </c>
      <c r="G30" s="7"/>
      <c r="H30" s="193"/>
      <c r="I30" s="31"/>
      <c r="J30" s="33"/>
      <c r="K30" s="33"/>
      <c r="L30" s="306"/>
      <c r="M30" s="43"/>
    </row>
    <row r="31" spans="1:13" s="32" customFormat="1" ht="14.5" customHeight="1" x14ac:dyDescent="0.25">
      <c r="A31"/>
      <c r="B31"/>
      <c r="C31" s="31"/>
      <c r="D31"/>
      <c r="E31" s="380" t="str">
        <f>IFERROR((INDEX('(0) NAFSGL Installation List'!$D$3:$F$424, MATCH(D31,'(0) NAFSGL Installation List'!$E$3:$E$424,0), 1)), " ")</f>
        <v xml:space="preserve"> </v>
      </c>
      <c r="F31" s="380" t="str">
        <f>IFERROR(
  IF(
    INDEX('(0) NAFSGL Installation List'!$F$3:$F$424,
          MATCH($E31,'(0) NAFSGL Installation List'!$D$3:$D$424,0)
    )="OCONUS",
    INDEX('(0) NAFSGL Installation List'!$G$3:$G$424,
          MATCH($E31,'(0) NAFSGL Installation List'!$D$3:$D$424,0)
    ),
    IF(
      INDEX('(0) NAFSGL Installation List'!$F$3:$F$424,
            MATCH($E31,'(0) NAFSGL Installation List'!$D$3:$D$424,0)
      )="Expeditionary",
      IF(
        INDEX('(0) NAFSGL Installation List'!$H$3:$H$424,
              MATCH($E31,'(0) NAFSGL Installation List'!$D$3:$D$424,0)
        )="Not Applicable",
        INDEX('(0) NAFSGL Installation List'!$F$3:$F$424,
              MATCH($E31,'(0) NAFSGL Installation List'!$D$3:$D$424,0)
        ),
        INDEX('(0) NAFSGL Installation List'!$H$3:$H$424,
              MATCH($E31,'(0) NAFSGL Installation List'!$D$3:$D$424,0)
        )
      ),
      INDEX('(0) NAFSGL Installation List'!$F$3:$F$424,
            MATCH($E31,'(0) NAFSGL Installation List'!$D$3:$D$424,0)
      )
    )
  ),
"")</f>
        <v/>
      </c>
      <c r="G31" s="7"/>
      <c r="H31" s="193"/>
      <c r="I31" s="31"/>
      <c r="J31" s="33"/>
      <c r="K31" s="33"/>
      <c r="L31" s="306"/>
      <c r="M31" s="43"/>
    </row>
    <row r="32" spans="1:13" s="32" customFormat="1" ht="14.5" customHeight="1" x14ac:dyDescent="0.25">
      <c r="A32"/>
      <c r="B32"/>
      <c r="C32" s="31"/>
      <c r="D32"/>
      <c r="E32" s="380" t="str">
        <f>IFERROR((INDEX('(0) NAFSGL Installation List'!$D$3:$F$424, MATCH(D32,'(0) NAFSGL Installation List'!$E$3:$E$424,0), 1)), " ")</f>
        <v xml:space="preserve"> </v>
      </c>
      <c r="F32" s="380" t="str">
        <f>IFERROR(
  IF(
    INDEX('(0) NAFSGL Installation List'!$F$3:$F$424,
          MATCH($E32,'(0) NAFSGL Installation List'!$D$3:$D$424,0)
    )="OCONUS",
    INDEX('(0) NAFSGL Installation List'!$G$3:$G$424,
          MATCH($E32,'(0) NAFSGL Installation List'!$D$3:$D$424,0)
    ),
    IF(
      INDEX('(0) NAFSGL Installation List'!$F$3:$F$424,
            MATCH($E32,'(0) NAFSGL Installation List'!$D$3:$D$424,0)
      )="Expeditionary",
      IF(
        INDEX('(0) NAFSGL Installation List'!$H$3:$H$424,
              MATCH($E32,'(0) NAFSGL Installation List'!$D$3:$D$424,0)
        )="Not Applicable",
        INDEX('(0) NAFSGL Installation List'!$F$3:$F$424,
              MATCH($E32,'(0) NAFSGL Installation List'!$D$3:$D$424,0)
        ),
        INDEX('(0) NAFSGL Installation List'!$H$3:$H$424,
              MATCH($E32,'(0) NAFSGL Installation List'!$D$3:$D$424,0)
        )
      ),
      INDEX('(0) NAFSGL Installation List'!$F$3:$F$424,
            MATCH($E32,'(0) NAFSGL Installation List'!$D$3:$D$424,0)
      )
    )
  ),
"")</f>
        <v/>
      </c>
      <c r="G32" s="7"/>
      <c r="H32" s="193"/>
      <c r="I32" s="31"/>
      <c r="J32" s="33"/>
      <c r="K32" s="33"/>
      <c r="L32" s="306"/>
      <c r="M32" s="43"/>
    </row>
    <row r="33" spans="1:13" s="32" customFormat="1" ht="14.5" customHeight="1" x14ac:dyDescent="0.25">
      <c r="A33"/>
      <c r="B33"/>
      <c r="C33" s="31"/>
      <c r="D33"/>
      <c r="E33" s="380" t="str">
        <f>IFERROR((INDEX('(0) NAFSGL Installation List'!$D$3:$F$424, MATCH(D33,'(0) NAFSGL Installation List'!$E$3:$E$424,0), 1)), " ")</f>
        <v xml:space="preserve"> </v>
      </c>
      <c r="F33" s="380" t="str">
        <f>IFERROR(
  IF(
    INDEX('(0) NAFSGL Installation List'!$F$3:$F$424,
          MATCH($E33,'(0) NAFSGL Installation List'!$D$3:$D$424,0)
    )="OCONUS",
    INDEX('(0) NAFSGL Installation List'!$G$3:$G$424,
          MATCH($E33,'(0) NAFSGL Installation List'!$D$3:$D$424,0)
    ),
    IF(
      INDEX('(0) NAFSGL Installation List'!$F$3:$F$424,
            MATCH($E33,'(0) NAFSGL Installation List'!$D$3:$D$424,0)
      )="Expeditionary",
      IF(
        INDEX('(0) NAFSGL Installation List'!$H$3:$H$424,
              MATCH($E33,'(0) NAFSGL Installation List'!$D$3:$D$424,0)
        )="Not Applicable",
        INDEX('(0) NAFSGL Installation List'!$F$3:$F$424,
              MATCH($E33,'(0) NAFSGL Installation List'!$D$3:$D$424,0)
        ),
        INDEX('(0) NAFSGL Installation List'!$H$3:$H$424,
              MATCH($E33,'(0) NAFSGL Installation List'!$D$3:$D$424,0)
        )
      ),
      INDEX('(0) NAFSGL Installation List'!$F$3:$F$424,
            MATCH($E33,'(0) NAFSGL Installation List'!$D$3:$D$424,0)
      )
    )
  ),
"")</f>
        <v/>
      </c>
      <c r="G33" s="7"/>
      <c r="H33" s="193"/>
      <c r="I33" s="31"/>
      <c r="J33" s="33"/>
      <c r="K33" s="33"/>
      <c r="L33" s="306"/>
      <c r="M33" s="43"/>
    </row>
    <row r="34" spans="1:13" s="32" customFormat="1" ht="14.5" customHeight="1" x14ac:dyDescent="0.25">
      <c r="A34"/>
      <c r="B34"/>
      <c r="C34" s="31"/>
      <c r="D34"/>
      <c r="E34" s="380" t="str">
        <f>IFERROR((INDEX('(0) NAFSGL Installation List'!$D$3:$F$424, MATCH(D34,'(0) NAFSGL Installation List'!$E$3:$E$424,0), 1)), " ")</f>
        <v xml:space="preserve"> </v>
      </c>
      <c r="F34" s="380" t="str">
        <f>IFERROR(
  IF(
    INDEX('(0) NAFSGL Installation List'!$F$3:$F$424,
          MATCH($E34,'(0) NAFSGL Installation List'!$D$3:$D$424,0)
    )="OCONUS",
    INDEX('(0) NAFSGL Installation List'!$G$3:$G$424,
          MATCH($E34,'(0) NAFSGL Installation List'!$D$3:$D$424,0)
    ),
    IF(
      INDEX('(0) NAFSGL Installation List'!$F$3:$F$424,
            MATCH($E34,'(0) NAFSGL Installation List'!$D$3:$D$424,0)
      )="Expeditionary",
      IF(
        INDEX('(0) NAFSGL Installation List'!$H$3:$H$424,
              MATCH($E34,'(0) NAFSGL Installation List'!$D$3:$D$424,0)
        )="Not Applicable",
        INDEX('(0) NAFSGL Installation List'!$F$3:$F$424,
              MATCH($E34,'(0) NAFSGL Installation List'!$D$3:$D$424,0)
        ),
        INDEX('(0) NAFSGL Installation List'!$H$3:$H$424,
              MATCH($E34,'(0) NAFSGL Installation List'!$D$3:$D$424,0)
        )
      ),
      INDEX('(0) NAFSGL Installation List'!$F$3:$F$424,
            MATCH($E34,'(0) NAFSGL Installation List'!$D$3:$D$424,0)
      )
    )
  ),
"")</f>
        <v/>
      </c>
      <c r="G34" s="7"/>
      <c r="H34" s="193"/>
      <c r="I34" s="31"/>
      <c r="J34" s="33"/>
      <c r="K34" s="33"/>
      <c r="L34" s="306"/>
      <c r="M34" s="43"/>
    </row>
    <row r="35" spans="1:13" s="32" customFormat="1" ht="14.5" customHeight="1" x14ac:dyDescent="0.25">
      <c r="A35"/>
      <c r="B35"/>
      <c r="C35" s="31"/>
      <c r="E35" s="380" t="str">
        <f>IFERROR((INDEX('(0) NAFSGL Installation List'!$D$3:$F$424, MATCH(D35,'(0) NAFSGL Installation List'!$E$3:$E$424,0), 1)), " ")</f>
        <v xml:space="preserve"> </v>
      </c>
      <c r="F35" s="380" t="str">
        <f>IFERROR(
  IF(
    INDEX('(0) NAFSGL Installation List'!$F$3:$F$424,
          MATCH($E35,'(0) NAFSGL Installation List'!$D$3:$D$424,0)
    )="OCONUS",
    INDEX('(0) NAFSGL Installation List'!$G$3:$G$424,
          MATCH($E35,'(0) NAFSGL Installation List'!$D$3:$D$424,0)
    ),
    IF(
      INDEX('(0) NAFSGL Installation List'!$F$3:$F$424,
            MATCH($E35,'(0) NAFSGL Installation List'!$D$3:$D$424,0)
      )="Expeditionary",
      IF(
        INDEX('(0) NAFSGL Installation List'!$H$3:$H$424,
              MATCH($E35,'(0) NAFSGL Installation List'!$D$3:$D$424,0)
        )="Not Applicable",
        INDEX('(0) NAFSGL Installation List'!$F$3:$F$424,
              MATCH($E35,'(0) NAFSGL Installation List'!$D$3:$D$424,0)
        ),
        INDEX('(0) NAFSGL Installation List'!$H$3:$H$424,
              MATCH($E35,'(0) NAFSGL Installation List'!$D$3:$D$424,0)
        )
      ),
      INDEX('(0) NAFSGL Installation List'!$F$3:$F$424,
            MATCH($E35,'(0) NAFSGL Installation List'!$D$3:$D$424,0)
      )
    )
  ),
"")</f>
        <v/>
      </c>
      <c r="G35" s="7"/>
      <c r="H35" s="193"/>
      <c r="I35" s="31"/>
      <c r="J35" s="33"/>
      <c r="K35" s="33"/>
      <c r="L35" s="306"/>
      <c r="M35" s="43"/>
    </row>
    <row r="36" spans="1:13" ht="14.5" customHeight="1" x14ac:dyDescent="0.25">
      <c r="C36" s="31"/>
      <c r="E36" s="380" t="str">
        <f>IFERROR((INDEX('(0) NAFSGL Installation List'!$D$3:$F$424, MATCH(D36,'(0) NAFSGL Installation List'!$E$3:$E$424,0), 1)), " ")</f>
        <v xml:space="preserve"> </v>
      </c>
      <c r="F36" s="380" t="str">
        <f>IFERROR(
  IF(
    INDEX('(0) NAFSGL Installation List'!$F$3:$F$424,
          MATCH($E36,'(0) NAFSGL Installation List'!$D$3:$D$424,0)
    )="OCONUS",
    INDEX('(0) NAFSGL Installation List'!$G$3:$G$424,
          MATCH($E36,'(0) NAFSGL Installation List'!$D$3:$D$424,0)
    ),
    IF(
      INDEX('(0) NAFSGL Installation List'!$F$3:$F$424,
            MATCH($E36,'(0) NAFSGL Installation List'!$D$3:$D$424,0)
      )="Expeditionary",
      IF(
        INDEX('(0) NAFSGL Installation List'!$H$3:$H$424,
              MATCH($E36,'(0) NAFSGL Installation List'!$D$3:$D$424,0)
        )="Not Applicable",
        INDEX('(0) NAFSGL Installation List'!$F$3:$F$424,
              MATCH($E36,'(0) NAFSGL Installation List'!$D$3:$D$424,0)
        ),
        INDEX('(0) NAFSGL Installation List'!$H$3:$H$424,
              MATCH($E36,'(0) NAFSGL Installation List'!$D$3:$D$424,0)
        )
      ),
      INDEX('(0) NAFSGL Installation List'!$F$3:$F$424,
            MATCH($E36,'(0) NAFSGL Installation List'!$D$3:$D$424,0)
      )
    )
  ),
"")</f>
        <v/>
      </c>
      <c r="G36" s="7"/>
      <c r="H36" s="193"/>
      <c r="I36" s="31"/>
      <c r="J36" s="33"/>
      <c r="K36" s="33"/>
      <c r="L36" s="306"/>
      <c r="M36" s="43"/>
    </row>
    <row r="37" spans="1:13" ht="14.5" customHeight="1" x14ac:dyDescent="0.25">
      <c r="C37" s="31"/>
      <c r="E37" s="380" t="str">
        <f>IFERROR((INDEX('(0) NAFSGL Installation List'!$D$3:$F$424, MATCH(D37,'(0) NAFSGL Installation List'!$E$3:$E$424,0), 1)), " ")</f>
        <v xml:space="preserve"> </v>
      </c>
      <c r="F37" s="380" t="str">
        <f>IFERROR(
  IF(
    INDEX('(0) NAFSGL Installation List'!$F$3:$F$424,
          MATCH($E37,'(0) NAFSGL Installation List'!$D$3:$D$424,0)
    )="OCONUS",
    INDEX('(0) NAFSGL Installation List'!$G$3:$G$424,
          MATCH($E37,'(0) NAFSGL Installation List'!$D$3:$D$424,0)
    ),
    IF(
      INDEX('(0) NAFSGL Installation List'!$F$3:$F$424,
            MATCH($E37,'(0) NAFSGL Installation List'!$D$3:$D$424,0)
      )="Expeditionary",
      IF(
        INDEX('(0) NAFSGL Installation List'!$H$3:$H$424,
              MATCH($E37,'(0) NAFSGL Installation List'!$D$3:$D$424,0)
        )="Not Applicable",
        INDEX('(0) NAFSGL Installation List'!$F$3:$F$424,
              MATCH($E37,'(0) NAFSGL Installation List'!$D$3:$D$424,0)
        ),
        INDEX('(0) NAFSGL Installation List'!$H$3:$H$424,
              MATCH($E37,'(0) NAFSGL Installation List'!$D$3:$D$424,0)
        )
      ),
      INDEX('(0) NAFSGL Installation List'!$F$3:$F$424,
            MATCH($E37,'(0) NAFSGL Installation List'!$D$3:$D$424,0)
      )
    )
  ),
"")</f>
        <v/>
      </c>
      <c r="G37" s="7"/>
      <c r="H37" s="193"/>
      <c r="I37" s="31"/>
      <c r="J37" s="33"/>
      <c r="K37" s="33"/>
      <c r="L37" s="306"/>
      <c r="M37" s="43"/>
    </row>
    <row r="38" spans="1:13" ht="14.5" customHeight="1" x14ac:dyDescent="0.25">
      <c r="C38" s="31"/>
      <c r="E38" s="380" t="str">
        <f>IFERROR((INDEX('(0) NAFSGL Installation List'!$D$3:$F$424, MATCH(D38,'(0) NAFSGL Installation List'!$E$3:$E$424,0), 1)), " ")</f>
        <v xml:space="preserve"> </v>
      </c>
      <c r="F38" s="380" t="str">
        <f>IFERROR(
  IF(
    INDEX('(0) NAFSGL Installation List'!$F$3:$F$424,
          MATCH($E38,'(0) NAFSGL Installation List'!$D$3:$D$424,0)
    )="OCONUS",
    INDEX('(0) NAFSGL Installation List'!$G$3:$G$424,
          MATCH($E38,'(0) NAFSGL Installation List'!$D$3:$D$424,0)
    ),
    IF(
      INDEX('(0) NAFSGL Installation List'!$F$3:$F$424,
            MATCH($E38,'(0) NAFSGL Installation List'!$D$3:$D$424,0)
      )="Expeditionary",
      IF(
        INDEX('(0) NAFSGL Installation List'!$H$3:$H$424,
              MATCH($E38,'(0) NAFSGL Installation List'!$D$3:$D$424,0)
        )="Not Applicable",
        INDEX('(0) NAFSGL Installation List'!$F$3:$F$424,
              MATCH($E38,'(0) NAFSGL Installation List'!$D$3:$D$424,0)
        ),
        INDEX('(0) NAFSGL Installation List'!$H$3:$H$424,
              MATCH($E38,'(0) NAFSGL Installation List'!$D$3:$D$424,0)
        )
      ),
      INDEX('(0) NAFSGL Installation List'!$F$3:$F$424,
            MATCH($E38,'(0) NAFSGL Installation List'!$D$3:$D$424,0)
      )
    )
  ),
"")</f>
        <v/>
      </c>
      <c r="G38" s="7"/>
      <c r="H38" s="193"/>
      <c r="I38" s="31"/>
      <c r="J38" s="33"/>
      <c r="K38" s="33"/>
      <c r="L38" s="306"/>
      <c r="M38" s="43"/>
    </row>
    <row r="39" spans="1:13" ht="14.5" customHeight="1" x14ac:dyDescent="0.25">
      <c r="C39" s="31"/>
      <c r="E39" s="380" t="str">
        <f>IFERROR((INDEX('(0) NAFSGL Installation List'!$D$3:$F$424, MATCH(D39,'(0) NAFSGL Installation List'!$E$3:$E$424,0), 1)), " ")</f>
        <v xml:space="preserve"> </v>
      </c>
      <c r="F39" s="380" t="str">
        <f>IFERROR(
  IF(
    INDEX('(0) NAFSGL Installation List'!$F$3:$F$424,
          MATCH($E39,'(0) NAFSGL Installation List'!$D$3:$D$424,0)
    )="OCONUS",
    INDEX('(0) NAFSGL Installation List'!$G$3:$G$424,
          MATCH($E39,'(0) NAFSGL Installation List'!$D$3:$D$424,0)
    ),
    IF(
      INDEX('(0) NAFSGL Installation List'!$F$3:$F$424,
            MATCH($E39,'(0) NAFSGL Installation List'!$D$3:$D$424,0)
      )="Expeditionary",
      IF(
        INDEX('(0) NAFSGL Installation List'!$H$3:$H$424,
              MATCH($E39,'(0) NAFSGL Installation List'!$D$3:$D$424,0)
        )="Not Applicable",
        INDEX('(0) NAFSGL Installation List'!$F$3:$F$424,
              MATCH($E39,'(0) NAFSGL Installation List'!$D$3:$D$424,0)
        ),
        INDEX('(0) NAFSGL Installation List'!$H$3:$H$424,
              MATCH($E39,'(0) NAFSGL Installation List'!$D$3:$D$424,0)
        )
      ),
      INDEX('(0) NAFSGL Installation List'!$F$3:$F$424,
            MATCH($E39,'(0) NAFSGL Installation List'!$D$3:$D$424,0)
      )
    )
  ),
"")</f>
        <v/>
      </c>
      <c r="G39" s="7"/>
      <c r="H39" s="193"/>
      <c r="I39" s="31"/>
      <c r="J39" s="33"/>
      <c r="K39" s="33"/>
      <c r="L39" s="306"/>
      <c r="M39" s="43"/>
    </row>
    <row r="40" spans="1:13" ht="14.5" customHeight="1" x14ac:dyDescent="0.25">
      <c r="C40" s="31"/>
      <c r="D40" s="32"/>
      <c r="E40" s="380" t="str">
        <f>IFERROR((INDEX('(0) NAFSGL Installation List'!$D$3:$F$424, MATCH(D40,'(0) NAFSGL Installation List'!$E$3:$E$424,0), 1)), " ")</f>
        <v xml:space="preserve"> </v>
      </c>
      <c r="F40" s="380" t="str">
        <f>IFERROR(
  IF(
    INDEX('(0) NAFSGL Installation List'!$F$3:$F$424,
          MATCH($E40,'(0) NAFSGL Installation List'!$D$3:$D$424,0)
    )="OCONUS",
    INDEX('(0) NAFSGL Installation List'!$G$3:$G$424,
          MATCH($E40,'(0) NAFSGL Installation List'!$D$3:$D$424,0)
    ),
    IF(
      INDEX('(0) NAFSGL Installation List'!$F$3:$F$424,
            MATCH($E40,'(0) NAFSGL Installation List'!$D$3:$D$424,0)
      )="Expeditionary",
      IF(
        INDEX('(0) NAFSGL Installation List'!$H$3:$H$424,
              MATCH($E40,'(0) NAFSGL Installation List'!$D$3:$D$424,0)
        )="Not Applicable",
        INDEX('(0) NAFSGL Installation List'!$F$3:$F$424,
              MATCH($E40,'(0) NAFSGL Installation List'!$D$3:$D$424,0)
        ),
        INDEX('(0) NAFSGL Installation List'!$H$3:$H$424,
              MATCH($E40,'(0) NAFSGL Installation List'!$D$3:$D$424,0)
        )
      ),
      INDEX('(0) NAFSGL Installation List'!$F$3:$F$424,
            MATCH($E40,'(0) NAFSGL Installation List'!$D$3:$D$424,0)
      )
    )
  ),
"")</f>
        <v/>
      </c>
      <c r="G40" s="7"/>
      <c r="H40" s="193"/>
      <c r="I40" s="31"/>
      <c r="J40" s="33"/>
      <c r="K40" s="33"/>
      <c r="L40" s="306"/>
      <c r="M40" s="43"/>
    </row>
    <row r="41" spans="1:13" ht="14.5" customHeight="1" x14ac:dyDescent="0.25">
      <c r="C41" s="31"/>
      <c r="E41" s="380" t="str">
        <f>IFERROR((INDEX('(0) NAFSGL Installation List'!$D$3:$F$424, MATCH(D41,'(0) NAFSGL Installation List'!$E$3:$E$424,0), 1)), " ")</f>
        <v xml:space="preserve"> </v>
      </c>
      <c r="F41" s="380" t="str">
        <f>IFERROR(
  IF(
    INDEX('(0) NAFSGL Installation List'!$F$3:$F$424,
          MATCH($E41,'(0) NAFSGL Installation List'!$D$3:$D$424,0)
    )="OCONUS",
    INDEX('(0) NAFSGL Installation List'!$G$3:$G$424,
          MATCH($E41,'(0) NAFSGL Installation List'!$D$3:$D$424,0)
    ),
    IF(
      INDEX('(0) NAFSGL Installation List'!$F$3:$F$424,
            MATCH($E41,'(0) NAFSGL Installation List'!$D$3:$D$424,0)
      )="Expeditionary",
      IF(
        INDEX('(0) NAFSGL Installation List'!$H$3:$H$424,
              MATCH($E41,'(0) NAFSGL Installation List'!$D$3:$D$424,0)
        )="Not Applicable",
        INDEX('(0) NAFSGL Installation List'!$F$3:$F$424,
              MATCH($E41,'(0) NAFSGL Installation List'!$D$3:$D$424,0)
        ),
        INDEX('(0) NAFSGL Installation List'!$H$3:$H$424,
              MATCH($E41,'(0) NAFSGL Installation List'!$D$3:$D$424,0)
        )
      ),
      INDEX('(0) NAFSGL Installation List'!$F$3:$F$424,
            MATCH($E41,'(0) NAFSGL Installation List'!$D$3:$D$424,0)
      )
    )
  ),
"")</f>
        <v/>
      </c>
      <c r="G41" s="7"/>
      <c r="H41" s="193"/>
      <c r="I41" s="31"/>
      <c r="J41" s="33"/>
      <c r="K41" s="33"/>
      <c r="L41" s="306"/>
      <c r="M41" s="43"/>
    </row>
    <row r="42" spans="1:13" ht="14.5" customHeight="1" x14ac:dyDescent="0.25">
      <c r="C42" s="31"/>
      <c r="E42" s="380" t="str">
        <f>IFERROR((INDEX('(0) NAFSGL Installation List'!$D$3:$F$424, MATCH(D42,'(0) NAFSGL Installation List'!$E$3:$E$424,0), 1)), " ")</f>
        <v xml:space="preserve"> </v>
      </c>
      <c r="F42" s="380" t="str">
        <f>IFERROR(
  IF(
    INDEX('(0) NAFSGL Installation List'!$F$3:$F$424,
          MATCH($E42,'(0) NAFSGL Installation List'!$D$3:$D$424,0)
    )="OCONUS",
    INDEX('(0) NAFSGL Installation List'!$G$3:$G$424,
          MATCH($E42,'(0) NAFSGL Installation List'!$D$3:$D$424,0)
    ),
    IF(
      INDEX('(0) NAFSGL Installation List'!$F$3:$F$424,
            MATCH($E42,'(0) NAFSGL Installation List'!$D$3:$D$424,0)
      )="Expeditionary",
      IF(
        INDEX('(0) NAFSGL Installation List'!$H$3:$H$424,
              MATCH($E42,'(0) NAFSGL Installation List'!$D$3:$D$424,0)
        )="Not Applicable",
        INDEX('(0) NAFSGL Installation List'!$F$3:$F$424,
              MATCH($E42,'(0) NAFSGL Installation List'!$D$3:$D$424,0)
        ),
        INDEX('(0) NAFSGL Installation List'!$H$3:$H$424,
              MATCH($E42,'(0) NAFSGL Installation List'!$D$3:$D$424,0)
        )
      ),
      INDEX('(0) NAFSGL Installation List'!$F$3:$F$424,
            MATCH($E42,'(0) NAFSGL Installation List'!$D$3:$D$424,0)
      )
    )
  ),
"")</f>
        <v/>
      </c>
      <c r="G42" s="7"/>
      <c r="H42" s="193"/>
      <c r="I42" s="31"/>
      <c r="J42" s="33"/>
      <c r="K42" s="33"/>
      <c r="L42" s="306"/>
      <c r="M42" s="43"/>
    </row>
    <row r="43" spans="1:13" ht="14.5" customHeight="1" x14ac:dyDescent="0.25">
      <c r="C43" s="31"/>
      <c r="E43" s="380" t="str">
        <f>IFERROR((INDEX('(0) NAFSGL Installation List'!$D$3:$F$424, MATCH(D43,'(0) NAFSGL Installation List'!$E$3:$E$424,0), 1)), " ")</f>
        <v xml:space="preserve"> </v>
      </c>
      <c r="F43" s="380" t="str">
        <f>IFERROR(
  IF(
    INDEX('(0) NAFSGL Installation List'!$F$3:$F$424,
          MATCH($E43,'(0) NAFSGL Installation List'!$D$3:$D$424,0)
    )="OCONUS",
    INDEX('(0) NAFSGL Installation List'!$G$3:$G$424,
          MATCH($E43,'(0) NAFSGL Installation List'!$D$3:$D$424,0)
    ),
    IF(
      INDEX('(0) NAFSGL Installation List'!$F$3:$F$424,
            MATCH($E43,'(0) NAFSGL Installation List'!$D$3:$D$424,0)
      )="Expeditionary",
      IF(
        INDEX('(0) NAFSGL Installation List'!$H$3:$H$424,
              MATCH($E43,'(0) NAFSGL Installation List'!$D$3:$D$424,0)
        )="Not Applicable",
        INDEX('(0) NAFSGL Installation List'!$F$3:$F$424,
              MATCH($E43,'(0) NAFSGL Installation List'!$D$3:$D$424,0)
        ),
        INDEX('(0) NAFSGL Installation List'!$H$3:$H$424,
              MATCH($E43,'(0) NAFSGL Installation List'!$D$3:$D$424,0)
        )
      ),
      INDEX('(0) NAFSGL Installation List'!$F$3:$F$424,
            MATCH($E43,'(0) NAFSGL Installation List'!$D$3:$D$424,0)
      )
    )
  ),
"")</f>
        <v/>
      </c>
      <c r="G43" s="7"/>
      <c r="H43" s="193"/>
      <c r="I43" s="31"/>
      <c r="J43" s="33"/>
      <c r="K43" s="33"/>
      <c r="L43" s="306"/>
      <c r="M43" s="43"/>
    </row>
    <row r="44" spans="1:13" ht="14.5" customHeight="1" x14ac:dyDescent="0.25">
      <c r="A44" s="276"/>
      <c r="C44" s="31"/>
      <c r="E44" s="380" t="str">
        <f>IFERROR((INDEX('(0) NAFSGL Installation List'!$D$3:$F$424, MATCH(D44,'(0) NAFSGL Installation List'!$E$3:$E$424,0), 1)), " ")</f>
        <v xml:space="preserve"> </v>
      </c>
      <c r="F44" s="380" t="str">
        <f>IFERROR(
  IF(
    INDEX('(0) NAFSGL Installation List'!$F$3:$F$424,
          MATCH($E44,'(0) NAFSGL Installation List'!$D$3:$D$424,0)
    )="OCONUS",
    INDEX('(0) NAFSGL Installation List'!$G$3:$G$424,
          MATCH($E44,'(0) NAFSGL Installation List'!$D$3:$D$424,0)
    ),
    IF(
      INDEX('(0) NAFSGL Installation List'!$F$3:$F$424,
            MATCH($E44,'(0) NAFSGL Installation List'!$D$3:$D$424,0)
      )="Expeditionary",
      IF(
        INDEX('(0) NAFSGL Installation List'!$H$3:$H$424,
              MATCH($E44,'(0) NAFSGL Installation List'!$D$3:$D$424,0)
        )="Not Applicable",
        INDEX('(0) NAFSGL Installation List'!$F$3:$F$424,
              MATCH($E44,'(0) NAFSGL Installation List'!$D$3:$D$424,0)
        ),
        INDEX('(0) NAFSGL Installation List'!$H$3:$H$424,
              MATCH($E44,'(0) NAFSGL Installation List'!$D$3:$D$424,0)
        )
      ),
      INDEX('(0) NAFSGL Installation List'!$F$3:$F$424,
            MATCH($E44,'(0) NAFSGL Installation List'!$D$3:$D$424,0)
      )
    )
  ),
"")</f>
        <v/>
      </c>
      <c r="G44" s="7"/>
      <c r="H44" s="193"/>
      <c r="I44" s="31"/>
      <c r="J44" s="33"/>
      <c r="K44" s="33"/>
      <c r="L44" s="306"/>
      <c r="M44" s="43"/>
    </row>
    <row r="45" spans="1:13" ht="13" x14ac:dyDescent="0.3">
      <c r="A45" s="210" t="s">
        <v>1570</v>
      </c>
      <c r="B45" s="211"/>
      <c r="C45" s="211"/>
      <c r="D45" s="211"/>
      <c r="E45" s="213"/>
      <c r="F45" s="213"/>
      <c r="G45" s="211"/>
      <c r="H45" s="334"/>
      <c r="I45" s="335"/>
      <c r="J45" s="335"/>
      <c r="K45" s="336"/>
      <c r="L45" s="336"/>
      <c r="M45" s="211"/>
    </row>
    <row r="46" spans="1:13" x14ac:dyDescent="0.25">
      <c r="E46" s="7"/>
      <c r="F46" s="7"/>
    </row>
    <row r="47" spans="1:13" x14ac:dyDescent="0.25">
      <c r="A47" s="4"/>
      <c r="E47" s="7"/>
      <c r="F47" s="7"/>
    </row>
    <row r="48" spans="1:13" x14ac:dyDescent="0.25">
      <c r="A48" s="4"/>
    </row>
    <row r="51" spans="1:13" s="32" customFormat="1" ht="39.75" customHeight="1" x14ac:dyDescent="0.25">
      <c r="A51" s="34"/>
      <c r="B51" s="212"/>
      <c r="C51" s="212"/>
      <c r="D51" s="212"/>
      <c r="E51" s="212"/>
      <c r="F51" s="212"/>
      <c r="G51" s="212"/>
      <c r="H51" s="212"/>
      <c r="I51" s="212"/>
      <c r="J51" s="212"/>
      <c r="K51" s="212"/>
      <c r="L51" s="212"/>
      <c r="M51" s="212"/>
    </row>
    <row r="52" spans="1:13" s="32" customFormat="1" ht="24.75" customHeight="1" x14ac:dyDescent="0.25">
      <c r="A52" s="34"/>
      <c r="B52" s="212"/>
      <c r="C52" s="212"/>
      <c r="D52" s="212"/>
      <c r="E52" s="212"/>
      <c r="F52" s="212"/>
      <c r="G52" s="212"/>
      <c r="H52" s="212"/>
      <c r="I52" s="212"/>
      <c r="J52" s="212"/>
      <c r="K52" s="212"/>
      <c r="L52" s="212"/>
      <c r="M52" s="212"/>
    </row>
    <row r="53" spans="1:13" s="32" customFormat="1" x14ac:dyDescent="0.25">
      <c r="A53" s="31"/>
    </row>
  </sheetData>
  <sheetProtection sheet="1" objects="1" scenarios="1"/>
  <autoFilter ref="A14:M14" xr:uid="{00000000-0009-0000-0000-000006000000}"/>
  <sortState xmlns:xlrd2="http://schemas.microsoft.com/office/spreadsheetml/2017/richdata2" ref="A14:M43">
    <sortCondition ref="A14:A43"/>
  </sortState>
  <mergeCells count="3">
    <mergeCell ref="A2:M2"/>
    <mergeCell ref="A3:M3"/>
    <mergeCell ref="A4:M4"/>
  </mergeCells>
  <printOptions horizontalCentered="1"/>
  <pageMargins left="0.25" right="0.25" top="0.75" bottom="0.75" header="0.3" footer="0.3"/>
  <pageSetup scale="42" orientation="portrait" r:id="rId1"/>
  <headerFooter alignWithMargins="0">
    <oddFooter>&amp;R (5) Delayed Contract Award Sum</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89725F4A-E55D-45CD-87C6-65EC024283F1}">
          <x14:formula1>
            <xm:f>'(0) NAFSGL Installation List'!$E$3:$E$424</xm:f>
          </x14:formula1>
          <xm:sqref>D15:D44</xm:sqref>
        </x14:dataValidation>
        <x14:dataValidation type="list" allowBlank="1" showInputMessage="1" showErrorMessage="1" xr:uid="{12F56BB9-53C2-4BE5-9730-3146CB147ECF}">
          <x14:formula1>
            <xm:f>'Data Elements'!$A$2:$A$5</xm:f>
          </x14:formula1>
          <xm:sqref>B15:B44</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bbf77f68-33fb-48af-9d1e-55ea06c87b3a" xsi:nil="true"/>
    <lcf76f155ced4ddcb4097134ff3c332f xmlns="822c5180-4a57-4ba3-ae85-9d5ee983784a">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C6430ABDD744C64B905254B71F6284DC" ma:contentTypeVersion="12" ma:contentTypeDescription="Create a new document." ma:contentTypeScope="" ma:versionID="36bb5f44a1caa15980f23e3ce3ec0845">
  <xsd:schema xmlns:xsd="http://www.w3.org/2001/XMLSchema" xmlns:xs="http://www.w3.org/2001/XMLSchema" xmlns:p="http://schemas.microsoft.com/office/2006/metadata/properties" xmlns:ns2="822c5180-4a57-4ba3-ae85-9d5ee983784a" xmlns:ns3="bbf77f68-33fb-48af-9d1e-55ea06c87b3a" targetNamespace="http://schemas.microsoft.com/office/2006/metadata/properties" ma:root="true" ma:fieldsID="d156dd7810d9631fcd3432337c1cfb0a" ns2:_="" ns3:_="">
    <xsd:import namespace="822c5180-4a57-4ba3-ae85-9d5ee983784a"/>
    <xsd:import namespace="bbf77f68-33fb-48af-9d1e-55ea06c87b3a"/>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2:MediaLengthInSecond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22c5180-4a57-4ba3-ae85-9d5ee983784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e3eb0bd6-47dc-4ed3-909a-ca99831b6b0c" ma:termSetId="09814cd3-568e-fe90-9814-8d621ff8fb84" ma:anchorId="fba54fb3-c3e1-fe81-a776-ca4b69148c4d" ma:open="true" ma:isKeyword="false">
      <xsd:complexType>
        <xsd:sequence>
          <xsd:element ref="pc:Terms" minOccurs="0" maxOccurs="1"/>
        </xsd:sequence>
      </xsd:complex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LengthInSeconds" ma:index="18" nillable="true" ma:displayName="MediaLengthInSeconds" ma:hidden="true" ma:internalName="MediaLengthInSeconds" ma:readOnly="true">
      <xsd:simpleType>
        <xsd:restriction base="dms:Unknown"/>
      </xsd:simpleType>
    </xsd:element>
    <xsd:element name="MediaServiceBillingMetadata" ma:index="19"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bf77f68-33fb-48af-9d1e-55ea06c87b3a"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129fd39d-feac-451b-9030-ccf63e419a9a}" ma:internalName="TaxCatchAll" ma:showField="CatchAllData" ma:web="bbf77f68-33fb-48af-9d1e-55ea06c87b3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FC77938-1B51-444F-89AF-8D5DB0165B11}">
  <ds:schemaRefs>
    <ds:schemaRef ds:uri="http://schemas.microsoft.com/sharepoint/v3/contenttype/forms"/>
  </ds:schemaRefs>
</ds:datastoreItem>
</file>

<file path=customXml/itemProps2.xml><?xml version="1.0" encoding="utf-8"?>
<ds:datastoreItem xmlns:ds="http://schemas.openxmlformats.org/officeDocument/2006/customXml" ds:itemID="{4EAE30A8-3470-491C-A9E4-C7D94D1BC749}">
  <ds:schemaRefs>
    <ds:schemaRef ds:uri="http://schemas.microsoft.com/office/2006/metadata/properties"/>
    <ds:schemaRef ds:uri="http://purl.org/dc/terms/"/>
    <ds:schemaRef ds:uri="http://purl.org/dc/elements/1.1/"/>
    <ds:schemaRef ds:uri="http://schemas.microsoft.com/office/2006/documentManagement/types"/>
    <ds:schemaRef ds:uri="bbf77f68-33fb-48af-9d1e-55ea06c87b3a"/>
    <ds:schemaRef ds:uri="http://purl.org/dc/dcmitype/"/>
    <ds:schemaRef ds:uri="http://schemas.microsoft.com/office/infopath/2007/PartnerControls"/>
    <ds:schemaRef ds:uri="http://schemas.openxmlformats.org/package/2006/metadata/core-properties"/>
    <ds:schemaRef ds:uri="822c5180-4a57-4ba3-ae85-9d5ee983784a"/>
    <ds:schemaRef ds:uri="http://www.w3.org/XML/1998/namespace"/>
  </ds:schemaRefs>
</ds:datastoreItem>
</file>

<file path=customXml/itemProps3.xml><?xml version="1.0" encoding="utf-8"?>
<ds:datastoreItem xmlns:ds="http://schemas.openxmlformats.org/officeDocument/2006/customXml" ds:itemID="{F5A348DA-8C5E-4F67-8B48-1402981EF37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22c5180-4a57-4ba3-ae85-9d5ee983784a"/>
    <ds:schemaRef ds:uri="bbf77f68-33fb-48af-9d1e-55ea06c87b3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ea60d57e-af5b-4752-ac57-3e4f28ca11dc}" enabled="1" method="Standard" siteId="{36da45f1-dd2c-4d1f-af13-5abe46b99921}" removed="0"/>
  <clbl:label id="{f50258b9-0674-4191-a340-b17c7a1f2a51}" enabled="1" method="Standard" siteId="{d54eaa6b-809a-4363-baa4-85109051ea61}"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4</vt:i4>
      </vt:variant>
    </vt:vector>
  </HeadingPairs>
  <TitlesOfParts>
    <vt:vector size="20" baseType="lpstr">
      <vt:lpstr>Data Elements</vt:lpstr>
      <vt:lpstr>Tab Instructions</vt:lpstr>
      <vt:lpstr>Data Definitions</vt:lpstr>
      <vt:lpstr>(0) NAFSGL Installation List</vt:lpstr>
      <vt:lpstr>(1) Major Const Proj Sum Data</vt:lpstr>
      <vt:lpstr>(2) Major Proj Req Waivers</vt:lpstr>
      <vt:lpstr>(3) Minor Const Proj Sum Data</vt:lpstr>
      <vt:lpstr>(4) Cancelled Const Proj Sum</vt:lpstr>
      <vt:lpstr>(5) Delayed Contract Award Sum</vt:lpstr>
      <vt:lpstr>(6) Cost and Scope Change</vt:lpstr>
      <vt:lpstr>(7) MILCON</vt:lpstr>
      <vt:lpstr>(8) Public-Private Ventures</vt:lpstr>
      <vt:lpstr>(9) Enhanced Use Lease Summary</vt:lpstr>
      <vt:lpstr>(10) Status of Major Projects</vt:lpstr>
      <vt:lpstr>(11) PY2027 Capital Investment</vt:lpstr>
      <vt:lpstr>(12) 5 Year Funding Report</vt:lpstr>
      <vt:lpstr>Funding</vt:lpstr>
      <vt:lpstr>'(2) Major Proj Req Waivers'!Print_Area</vt:lpstr>
      <vt:lpstr>'(5) Delayed Contract Award Sum'!Print_Area</vt:lpstr>
      <vt:lpstr>Program</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Deardorff, Joseph L MR NAF USA</dc:creator>
  <cp:keywords/>
  <dc:description/>
  <cp:lastModifiedBy>Milburn, Troy L CIV OSD OUSD P-R (USA)</cp:lastModifiedBy>
  <cp:revision/>
  <dcterms:created xsi:type="dcterms:W3CDTF">2018-05-16T18:23:41Z</dcterms:created>
  <dcterms:modified xsi:type="dcterms:W3CDTF">2026-01-30T21:46:01Z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19efd997-8f5b-4784-88fc-5f23fe134e03_Enabled">
    <vt:lpwstr>true</vt:lpwstr>
  </property>
  <property fmtid="{D5CDD505-2E9C-101B-9397-08002B2CF9AE}" pid="3" name="MSIP_Label_19efd997-8f5b-4784-88fc-5f23fe134e03_SetDate">
    <vt:lpwstr>2023-02-14T19:02:38Z</vt:lpwstr>
  </property>
  <property fmtid="{D5CDD505-2E9C-101B-9397-08002B2CF9AE}" pid="4" name="MSIP_Label_19efd997-8f5b-4784-88fc-5f23fe134e03_Method">
    <vt:lpwstr>Privileged</vt:lpwstr>
  </property>
  <property fmtid="{D5CDD505-2E9C-101B-9397-08002B2CF9AE}" pid="5" name="MSIP_Label_19efd997-8f5b-4784-88fc-5f23fe134e03_Name">
    <vt:lpwstr>Privileged and Confidential v3</vt:lpwstr>
  </property>
  <property fmtid="{D5CDD505-2E9C-101B-9397-08002B2CF9AE}" pid="6" name="MSIP_Label_19efd997-8f5b-4784-88fc-5f23fe134e03_SiteId">
    <vt:lpwstr>8a628aaf-2f06-4dc5-a007-33a134d5e988</vt:lpwstr>
  </property>
  <property fmtid="{D5CDD505-2E9C-101B-9397-08002B2CF9AE}" pid="7" name="MSIP_Label_19efd997-8f5b-4784-88fc-5f23fe134e03_ActionId">
    <vt:lpwstr>509a9ea9-88da-4546-abb1-cd07d8d2209e</vt:lpwstr>
  </property>
  <property fmtid="{D5CDD505-2E9C-101B-9397-08002B2CF9AE}" pid="8" name="MSIP_Label_19efd997-8f5b-4784-88fc-5f23fe134e03_ContentBits">
    <vt:lpwstr>1</vt:lpwstr>
  </property>
  <property fmtid="{D5CDD505-2E9C-101B-9397-08002B2CF9AE}" pid="9" name="MSIP_Label_ea60d57e-af5b-4752-ac57-3e4f28ca11dc_Enabled">
    <vt:lpwstr>true</vt:lpwstr>
  </property>
  <property fmtid="{D5CDD505-2E9C-101B-9397-08002B2CF9AE}" pid="10" name="MSIP_Label_ea60d57e-af5b-4752-ac57-3e4f28ca11dc_SetDate">
    <vt:lpwstr>2023-12-19T20:06:35Z</vt:lpwstr>
  </property>
  <property fmtid="{D5CDD505-2E9C-101B-9397-08002B2CF9AE}" pid="11" name="MSIP_Label_ea60d57e-af5b-4752-ac57-3e4f28ca11dc_Method">
    <vt:lpwstr>Standard</vt:lpwstr>
  </property>
  <property fmtid="{D5CDD505-2E9C-101B-9397-08002B2CF9AE}" pid="12" name="MSIP_Label_ea60d57e-af5b-4752-ac57-3e4f28ca11dc_Name">
    <vt:lpwstr>ea60d57e-af5b-4752-ac57-3e4f28ca11dc</vt:lpwstr>
  </property>
  <property fmtid="{D5CDD505-2E9C-101B-9397-08002B2CF9AE}" pid="13" name="MSIP_Label_ea60d57e-af5b-4752-ac57-3e4f28ca11dc_SiteId">
    <vt:lpwstr>36da45f1-dd2c-4d1f-af13-5abe46b99921</vt:lpwstr>
  </property>
  <property fmtid="{D5CDD505-2E9C-101B-9397-08002B2CF9AE}" pid="14" name="MSIP_Label_ea60d57e-af5b-4752-ac57-3e4f28ca11dc_ActionId">
    <vt:lpwstr>4378a614-5348-46e6-b958-9052f9c720e7</vt:lpwstr>
  </property>
  <property fmtid="{D5CDD505-2E9C-101B-9397-08002B2CF9AE}" pid="15" name="MSIP_Label_ea60d57e-af5b-4752-ac57-3e4f28ca11dc_ContentBits">
    <vt:lpwstr>0</vt:lpwstr>
  </property>
  <property fmtid="{D5CDD505-2E9C-101B-9397-08002B2CF9AE}" pid="16" name="ContentTypeId">
    <vt:lpwstr>0x010100C6430ABDD744C64B905254B71F6284DC</vt:lpwstr>
  </property>
  <property fmtid="{D5CDD505-2E9C-101B-9397-08002B2CF9AE}" pid="17" name="MediaServiceImageTags">
    <vt:lpwstr/>
  </property>
</Properties>
</file>